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pa0367\2025\Compétition\jury Tournoi ouverture\"/>
    </mc:Choice>
  </mc:AlternateContent>
  <xr:revisionPtr revIDLastSave="0" documentId="13_ncr:1_{1B7A5886-4B15-44BB-9BD6-84FD08A7BA97}" xr6:coauthVersionLast="47" xr6:coauthVersionMax="47" xr10:uidLastSave="{00000000-0000-0000-0000-000000000000}"/>
  <workbookProtection workbookAlgorithmName="SHA-512" workbookHashValue="zmzmTO6Elm+j5gBoztB/74/jQDd+037bDrhKfwGepifYuvsQna6a/VolP9nB/eo0x7q78jfQaSzy/tm/ccF8IA==" workbookSaltValue="YMhKxxbojPz0OLshBatJtA==" workbookSpinCount="100000" lockStructure="1"/>
  <bookViews>
    <workbookView xWindow="-120" yWindow="-120" windowWidth="25440" windowHeight="15390" xr2:uid="{F8D1A1D4-CAA3-4984-ABF5-53CBFED29556}"/>
  </bookViews>
  <sheets>
    <sheet name="Evolution OD au 062025" sheetId="1" r:id="rId1"/>
    <sheet name="Resp de secteur" sheetId="20" state="hidden" r:id="rId2"/>
    <sheet name="Feuil3" sheetId="9" state="hidden" r:id="rId3"/>
    <sheet name="Feuil4" sheetId="10" state="hidden" r:id="rId4"/>
    <sheet name="Feuil9" sheetId="12" state="hidden" r:id="rId5"/>
    <sheet name="Feuil13" sheetId="16" state="hidden" r:id="rId6"/>
    <sheet name="Feuil14" sheetId="17" state="hidden" r:id="rId7"/>
    <sheet name="Nbr coachs" sheetId="11" state="hidden" r:id="rId8"/>
    <sheet name="Feuil7" sheetId="8" state="hidden" r:id="rId9"/>
    <sheet name="Feuil6" sheetId="7" state="hidden" r:id="rId10"/>
    <sheet name="Feuil5" sheetId="6" state="hidden" r:id="rId11"/>
    <sheet name="Feuil2" sheetId="3" state="hidden" r:id="rId12"/>
    <sheet name="Feuil1" sheetId="2" state="hidden" r:id="rId13"/>
  </sheets>
  <externalReferences>
    <externalReference r:id="rId14"/>
    <externalReference r:id="rId15"/>
    <externalReference r:id="rId16"/>
  </externalReferences>
  <definedNames>
    <definedName name="_xlnm._FilterDatabase" localSheetId="0" hidden="1">'Evolution OD au 062025'!$A$13:$AB$13</definedName>
    <definedName name="_xlnm._FilterDatabase" localSheetId="12" hidden="1">Feuil1!$A$1:$AQ$35</definedName>
  </definedNames>
  <calcPr calcId="191029"/>
  <pivotCaches>
    <pivotCache cacheId="876" r:id="rId17"/>
    <pivotCache cacheId="877" r:id="rId18"/>
    <pivotCache cacheId="878" r:id="rId1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" i="2" l="1"/>
  <c r="AG4" i="2"/>
  <c r="AG5" i="2"/>
  <c r="AG6" i="2"/>
  <c r="AG7" i="2"/>
  <c r="AG8" i="2"/>
  <c r="AG9" i="2"/>
  <c r="AG10" i="2"/>
  <c r="AG11" i="2"/>
  <c r="AG12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2" i="2"/>
  <c r="W3" i="2"/>
  <c r="W4" i="2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2" i="2"/>
  <c r="O7" i="2" l="1"/>
  <c r="O8" i="2"/>
  <c r="O15" i="2"/>
  <c r="O16" i="2"/>
  <c r="O23" i="2"/>
  <c r="O24" i="2"/>
  <c r="O31" i="2"/>
  <c r="O32" i="2"/>
  <c r="O2" i="2"/>
  <c r="I8" i="2"/>
  <c r="I10" i="2"/>
  <c r="I16" i="2"/>
  <c r="I18" i="2"/>
  <c r="I24" i="2"/>
  <c r="I26" i="2"/>
  <c r="I32" i="2"/>
  <c r="I34" i="2"/>
  <c r="I2" i="2"/>
  <c r="L4" i="2"/>
  <c r="L6" i="2"/>
  <c r="L10" i="2"/>
  <c r="L12" i="2"/>
  <c r="L18" i="2"/>
  <c r="L20" i="2"/>
  <c r="L26" i="2"/>
  <c r="L28" i="2"/>
  <c r="L34" i="2"/>
  <c r="L2" i="2"/>
  <c r="U3" i="2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2" i="2"/>
  <c r="O3" i="2"/>
  <c r="O4" i="2"/>
  <c r="O5" i="2"/>
  <c r="O6" i="2"/>
  <c r="O9" i="2"/>
  <c r="O10" i="2"/>
  <c r="O11" i="2"/>
  <c r="O12" i="2"/>
  <c r="O13" i="2"/>
  <c r="O14" i="2"/>
  <c r="O17" i="2"/>
  <c r="O18" i="2"/>
  <c r="O19" i="2"/>
  <c r="O20" i="2"/>
  <c r="O21" i="2"/>
  <c r="O22" i="2"/>
  <c r="O25" i="2"/>
  <c r="O26" i="2"/>
  <c r="O27" i="2"/>
  <c r="O28" i="2"/>
  <c r="O29" i="2"/>
  <c r="O30" i="2"/>
  <c r="O33" i="2"/>
  <c r="O34" i="2"/>
  <c r="O35" i="2"/>
  <c r="L3" i="2"/>
  <c r="L5" i="2"/>
  <c r="L7" i="2"/>
  <c r="L8" i="2"/>
  <c r="L9" i="2"/>
  <c r="L11" i="2"/>
  <c r="L13" i="2"/>
  <c r="L14" i="2"/>
  <c r="L15" i="2"/>
  <c r="L16" i="2"/>
  <c r="L17" i="2"/>
  <c r="L19" i="2"/>
  <c r="L21" i="2"/>
  <c r="L22" i="2"/>
  <c r="L23" i="2"/>
  <c r="L24" i="2"/>
  <c r="L25" i="2"/>
  <c r="L27" i="2"/>
  <c r="L29" i="2"/>
  <c r="L30" i="2"/>
  <c r="L31" i="2"/>
  <c r="L32" i="2"/>
  <c r="L33" i="2"/>
  <c r="L35" i="2"/>
  <c r="I3" i="2"/>
  <c r="I4" i="2"/>
  <c r="I5" i="2"/>
  <c r="I6" i="2"/>
  <c r="I7" i="2"/>
  <c r="I9" i="2"/>
  <c r="I11" i="2"/>
  <c r="I12" i="2"/>
  <c r="I13" i="2"/>
  <c r="I14" i="2"/>
  <c r="I15" i="2"/>
  <c r="I17" i="2"/>
  <c r="I19" i="2"/>
  <c r="I20" i="2"/>
  <c r="I21" i="2"/>
  <c r="I22" i="2"/>
  <c r="I23" i="2"/>
  <c r="I25" i="2"/>
  <c r="I27" i="2"/>
  <c r="I28" i="2"/>
  <c r="I29" i="2"/>
  <c r="I30" i="2"/>
  <c r="I31" i="2"/>
  <c r="I33" i="2"/>
  <c r="I35" i="2"/>
  <c r="AH3" i="2"/>
  <c r="AH4" i="2"/>
  <c r="AH5" i="2"/>
  <c r="AH6" i="2"/>
  <c r="AH7" i="2"/>
  <c r="AH8" i="2"/>
  <c r="AH9" i="2"/>
  <c r="AH10" i="2"/>
  <c r="AH11" i="2"/>
  <c r="AH12" i="2"/>
  <c r="AH13" i="2"/>
  <c r="AH14" i="2"/>
  <c r="AH15" i="2"/>
  <c r="AH16" i="2"/>
  <c r="AH17" i="2"/>
  <c r="AH18" i="2"/>
  <c r="AH19" i="2"/>
  <c r="AH20" i="2"/>
  <c r="AH21" i="2"/>
  <c r="AH22" i="2"/>
  <c r="AH23" i="2"/>
  <c r="AH24" i="2"/>
  <c r="AH25" i="2"/>
  <c r="AH26" i="2"/>
  <c r="AH27" i="2"/>
  <c r="AH28" i="2"/>
  <c r="AH29" i="2"/>
  <c r="AH30" i="2"/>
  <c r="AH31" i="2"/>
  <c r="AH32" i="2"/>
  <c r="AH33" i="2"/>
  <c r="AH34" i="2"/>
  <c r="AH35" i="2"/>
  <c r="AH2" i="2"/>
  <c r="R2" i="2" l="1"/>
  <c r="M3" i="8"/>
  <c r="M4" i="8"/>
  <c r="M5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2" i="8"/>
  <c r="F3" i="6" l="1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2" i="6"/>
  <c r="T28" i="1" l="1"/>
  <c r="T30" i="1"/>
  <c r="T15" i="1"/>
  <c r="T31" i="1"/>
  <c r="T44" i="1"/>
  <c r="T35" i="1"/>
  <c r="T20" i="1"/>
  <c r="T21" i="1"/>
  <c r="T26" i="1"/>
  <c r="T47" i="1"/>
  <c r="T22" i="1"/>
  <c r="T34" i="1"/>
  <c r="T38" i="1"/>
  <c r="T29" i="1"/>
  <c r="T16" i="1"/>
  <c r="T46" i="1"/>
  <c r="T39" i="1"/>
  <c r="T42" i="1"/>
  <c r="T18" i="1"/>
  <c r="T37" i="1"/>
  <c r="T33" i="1"/>
  <c r="T25" i="1"/>
  <c r="T32" i="1"/>
  <c r="T24" i="1"/>
  <c r="T17" i="1"/>
  <c r="T27" i="1"/>
  <c r="T14" i="1"/>
  <c r="T19" i="1"/>
  <c r="T23" i="1"/>
  <c r="T43" i="1"/>
  <c r="T36" i="1"/>
  <c r="T41" i="1"/>
  <c r="T40" i="1"/>
  <c r="T45" i="1"/>
  <c r="Z36" i="1" l="1"/>
  <c r="Z37" i="1"/>
  <c r="Z42" i="1"/>
  <c r="Z46" i="1"/>
  <c r="Z16" i="1"/>
  <c r="Z34" i="1"/>
  <c r="Z23" i="1"/>
  <c r="Z27" i="1"/>
  <c r="Z43" i="1"/>
  <c r="Z32" i="1"/>
  <c r="Z39" i="1"/>
  <c r="Z31" i="1"/>
  <c r="Z29" i="1"/>
  <c r="Z22" i="1"/>
  <c r="Z41" i="1"/>
  <c r="Z17" i="1"/>
  <c r="Z45" i="1"/>
  <c r="Z25" i="1"/>
  <c r="Z14" i="1"/>
  <c r="Z30" i="1"/>
  <c r="Z38" i="1"/>
  <c r="Z47" i="1"/>
  <c r="Z21" i="1"/>
  <c r="Z35" i="1"/>
  <c r="Z40" i="1"/>
  <c r="Z18" i="1"/>
  <c r="Z24" i="1"/>
  <c r="Z28" i="1"/>
  <c r="Z15" i="1"/>
  <c r="Z26" i="1"/>
  <c r="Z20" i="1"/>
  <c r="Z44" i="1"/>
  <c r="Z19" i="1"/>
  <c r="Z33" i="1"/>
  <c r="X36" i="1"/>
  <c r="X37" i="1"/>
  <c r="X42" i="1"/>
  <c r="X46" i="1"/>
  <c r="X16" i="1"/>
  <c r="X34" i="1"/>
  <c r="X23" i="1"/>
  <c r="X27" i="1"/>
  <c r="X43" i="1"/>
  <c r="X32" i="1"/>
  <c r="X39" i="1"/>
  <c r="X31" i="1"/>
  <c r="X29" i="1"/>
  <c r="X22" i="1"/>
  <c r="X41" i="1"/>
  <c r="X17" i="1"/>
  <c r="X45" i="1"/>
  <c r="X25" i="1"/>
  <c r="X14" i="1"/>
  <c r="X30" i="1"/>
  <c r="X38" i="1"/>
  <c r="X47" i="1"/>
  <c r="X21" i="1"/>
  <c r="X35" i="1"/>
  <c r="X40" i="1"/>
  <c r="X18" i="1"/>
  <c r="X24" i="1"/>
  <c r="X28" i="1"/>
  <c r="X15" i="1"/>
  <c r="X26" i="1"/>
  <c r="X20" i="1"/>
  <c r="X44" i="1"/>
  <c r="X19" i="1"/>
  <c r="X33" i="1"/>
  <c r="V36" i="1"/>
  <c r="V37" i="1"/>
  <c r="V42" i="1"/>
  <c r="V46" i="1"/>
  <c r="V16" i="1"/>
  <c r="V34" i="1"/>
  <c r="V23" i="1"/>
  <c r="V27" i="1"/>
  <c r="V43" i="1"/>
  <c r="V32" i="1"/>
  <c r="V39" i="1"/>
  <c r="V31" i="1"/>
  <c r="V29" i="1"/>
  <c r="V22" i="1"/>
  <c r="V41" i="1"/>
  <c r="V17" i="1"/>
  <c r="V45" i="1"/>
  <c r="V25" i="1"/>
  <c r="V14" i="1"/>
  <c r="V30" i="1"/>
  <c r="V38" i="1"/>
  <c r="V47" i="1"/>
  <c r="V21" i="1"/>
  <c r="V35" i="1"/>
  <c r="V40" i="1"/>
  <c r="V18" i="1"/>
  <c r="V24" i="1"/>
  <c r="V28" i="1"/>
  <c r="V15" i="1"/>
  <c r="V26" i="1"/>
  <c r="V20" i="1"/>
  <c r="V44" i="1"/>
  <c r="V19" i="1"/>
  <c r="V33" i="1"/>
  <c r="R36" i="1"/>
  <c r="R37" i="1"/>
  <c r="R42" i="1"/>
  <c r="R46" i="1"/>
  <c r="R16" i="1"/>
  <c r="R34" i="1"/>
  <c r="R23" i="1"/>
  <c r="R27" i="1"/>
  <c r="R43" i="1"/>
  <c r="R32" i="1"/>
  <c r="R39" i="1"/>
  <c r="R31" i="1"/>
  <c r="R29" i="1"/>
  <c r="R22" i="1"/>
  <c r="R41" i="1"/>
  <c r="R17" i="1"/>
  <c r="R45" i="1"/>
  <c r="R25" i="1"/>
  <c r="R14" i="1"/>
  <c r="R30" i="1"/>
  <c r="R38" i="1"/>
  <c r="R47" i="1"/>
  <c r="R21" i="1"/>
  <c r="R35" i="1"/>
  <c r="R40" i="1"/>
  <c r="R18" i="1"/>
  <c r="R24" i="1"/>
  <c r="R28" i="1"/>
  <c r="R15" i="1"/>
  <c r="R26" i="1"/>
  <c r="R20" i="1"/>
  <c r="R44" i="1"/>
  <c r="R19" i="1"/>
  <c r="R33" i="1"/>
  <c r="N36" i="1"/>
  <c r="N37" i="1"/>
  <c r="N42" i="1"/>
  <c r="N46" i="1"/>
  <c r="N16" i="1"/>
  <c r="N34" i="1"/>
  <c r="N23" i="1"/>
  <c r="N27" i="1"/>
  <c r="N43" i="1"/>
  <c r="N32" i="1"/>
  <c r="N39" i="1"/>
  <c r="N31" i="1"/>
  <c r="N29" i="1"/>
  <c r="N22" i="1"/>
  <c r="N41" i="1"/>
  <c r="N17" i="1"/>
  <c r="N45" i="1"/>
  <c r="N25" i="1"/>
  <c r="N14" i="1"/>
  <c r="N30" i="1"/>
  <c r="N38" i="1"/>
  <c r="N47" i="1"/>
  <c r="N21" i="1"/>
  <c r="N35" i="1"/>
  <c r="N40" i="1"/>
  <c r="N18" i="1"/>
  <c r="N24" i="1"/>
  <c r="N28" i="1"/>
  <c r="N15" i="1"/>
  <c r="N26" i="1"/>
  <c r="N20" i="1"/>
  <c r="N44" i="1"/>
  <c r="N19" i="1"/>
  <c r="N33" i="1"/>
  <c r="L36" i="1"/>
  <c r="L37" i="1"/>
  <c r="L42" i="1"/>
  <c r="L46" i="1"/>
  <c r="L16" i="1"/>
  <c r="L34" i="1"/>
  <c r="L23" i="1"/>
  <c r="L27" i="1"/>
  <c r="L43" i="1"/>
  <c r="L32" i="1"/>
  <c r="L39" i="1"/>
  <c r="L31" i="1"/>
  <c r="L29" i="1"/>
  <c r="L22" i="1"/>
  <c r="L41" i="1"/>
  <c r="L17" i="1"/>
  <c r="L45" i="1"/>
  <c r="L25" i="1"/>
  <c r="L14" i="1"/>
  <c r="L30" i="1"/>
  <c r="L38" i="1"/>
  <c r="L47" i="1"/>
  <c r="L21" i="1"/>
  <c r="L35" i="1"/>
  <c r="L40" i="1"/>
  <c r="L18" i="1"/>
  <c r="L24" i="1"/>
  <c r="L28" i="1"/>
  <c r="L15" i="1"/>
  <c r="L26" i="1"/>
  <c r="L20" i="1"/>
  <c r="L44" i="1"/>
  <c r="L19" i="1"/>
  <c r="L33" i="1"/>
  <c r="J36" i="1"/>
  <c r="J37" i="1"/>
  <c r="J42" i="1"/>
  <c r="J46" i="1"/>
  <c r="J16" i="1"/>
  <c r="J34" i="1"/>
  <c r="J23" i="1"/>
  <c r="J27" i="1"/>
  <c r="J43" i="1"/>
  <c r="J32" i="1"/>
  <c r="J39" i="1"/>
  <c r="J31" i="1"/>
  <c r="J29" i="1"/>
  <c r="J22" i="1"/>
  <c r="J41" i="1"/>
  <c r="J17" i="1"/>
  <c r="J45" i="1"/>
  <c r="J25" i="1"/>
  <c r="J14" i="1"/>
  <c r="J30" i="1"/>
  <c r="J38" i="1"/>
  <c r="J47" i="1"/>
  <c r="J21" i="1"/>
  <c r="J35" i="1"/>
  <c r="J40" i="1"/>
  <c r="J18" i="1"/>
  <c r="J24" i="1"/>
  <c r="J28" i="1"/>
  <c r="J15" i="1"/>
  <c r="J26" i="1"/>
  <c r="J20" i="1"/>
  <c r="J44" i="1"/>
  <c r="J19" i="1"/>
  <c r="J33" i="1"/>
  <c r="H36" i="1"/>
  <c r="H37" i="1"/>
  <c r="H42" i="1"/>
  <c r="H46" i="1"/>
  <c r="H16" i="1"/>
  <c r="H34" i="1"/>
  <c r="H23" i="1"/>
  <c r="H27" i="1"/>
  <c r="H43" i="1"/>
  <c r="H32" i="1"/>
  <c r="H39" i="1"/>
  <c r="H31" i="1"/>
  <c r="H29" i="1"/>
  <c r="H22" i="1"/>
  <c r="H41" i="1"/>
  <c r="H17" i="1"/>
  <c r="H45" i="1"/>
  <c r="H25" i="1"/>
  <c r="H14" i="1"/>
  <c r="H30" i="1"/>
  <c r="H38" i="1"/>
  <c r="H47" i="1"/>
  <c r="H21" i="1"/>
  <c r="H35" i="1"/>
  <c r="H40" i="1"/>
  <c r="H18" i="1"/>
  <c r="H24" i="1"/>
  <c r="H28" i="1"/>
  <c r="H15" i="1"/>
  <c r="H26" i="1"/>
  <c r="H20" i="1"/>
  <c r="H44" i="1"/>
  <c r="H19" i="1"/>
  <c r="H33" i="1"/>
  <c r="X25" i="2" l="1"/>
  <c r="X28" i="2"/>
  <c r="X16" i="2"/>
  <c r="X32" i="2"/>
  <c r="X33" i="2"/>
  <c r="X3" i="2"/>
  <c r="X14" i="2"/>
  <c r="X29" i="2"/>
  <c r="X5" i="2"/>
  <c r="X8" i="2"/>
  <c r="X13" i="2"/>
  <c r="X27" i="2"/>
  <c r="X18" i="2"/>
  <c r="X34" i="2"/>
  <c r="X24" i="2"/>
  <c r="X21" i="2"/>
  <c r="X6" i="2"/>
  <c r="X19" i="2"/>
  <c r="X23" i="2"/>
  <c r="X10" i="2"/>
  <c r="X26" i="2"/>
  <c r="X30" i="2"/>
  <c r="X31" i="2"/>
  <c r="X9" i="2"/>
  <c r="X2" i="2"/>
  <c r="X35" i="2"/>
  <c r="X12" i="2"/>
  <c r="X11" i="2"/>
  <c r="X4" i="2"/>
  <c r="X15" i="2"/>
  <c r="X7" i="2"/>
  <c r="X17" i="2"/>
  <c r="X22" i="2"/>
  <c r="X20" i="2"/>
  <c r="AA25" i="2"/>
  <c r="AA28" i="2"/>
  <c r="AA16" i="2"/>
  <c r="AA32" i="2"/>
  <c r="AA33" i="2"/>
  <c r="AA3" i="2"/>
  <c r="AA14" i="2"/>
  <c r="AA29" i="2"/>
  <c r="AA5" i="2"/>
  <c r="AA8" i="2"/>
  <c r="AA13" i="2"/>
  <c r="AA27" i="2"/>
  <c r="AA18" i="2"/>
  <c r="AA34" i="2"/>
  <c r="AA24" i="2"/>
  <c r="AA21" i="2"/>
  <c r="AA6" i="2"/>
  <c r="AA19" i="2"/>
  <c r="AA23" i="2"/>
  <c r="AA10" i="2"/>
  <c r="AA26" i="2"/>
  <c r="AA30" i="2"/>
  <c r="AA31" i="2"/>
  <c r="AA9" i="2"/>
  <c r="AA2" i="2"/>
  <c r="AA35" i="2"/>
  <c r="AA12" i="2"/>
  <c r="AA11" i="2"/>
  <c r="AA4" i="2"/>
  <c r="AA15" i="2"/>
  <c r="AA7" i="2"/>
  <c r="AA17" i="2"/>
  <c r="AA22" i="2"/>
  <c r="AA20" i="2"/>
  <c r="AP25" i="2" l="1"/>
  <c r="AQ25" i="2" s="1"/>
  <c r="AP28" i="2"/>
  <c r="AQ28" i="2" s="1"/>
  <c r="AP16" i="2"/>
  <c r="AQ16" i="2" s="1"/>
  <c r="AP32" i="2"/>
  <c r="AQ32" i="2" s="1"/>
  <c r="AP33" i="2"/>
  <c r="AQ33" i="2" s="1"/>
  <c r="AP3" i="2"/>
  <c r="AQ3" i="2" s="1"/>
  <c r="AP14" i="2"/>
  <c r="AQ14" i="2" s="1"/>
  <c r="AP29" i="2"/>
  <c r="AQ29" i="2" s="1"/>
  <c r="AP5" i="2"/>
  <c r="AQ5" i="2" s="1"/>
  <c r="AP8" i="2"/>
  <c r="AQ8" i="2" s="1"/>
  <c r="AP13" i="2"/>
  <c r="AQ13" i="2" s="1"/>
  <c r="AP27" i="2"/>
  <c r="AQ27" i="2" s="1"/>
  <c r="AP18" i="2"/>
  <c r="AQ18" i="2" s="1"/>
  <c r="AP34" i="2"/>
  <c r="AQ34" i="2" s="1"/>
  <c r="AP24" i="2"/>
  <c r="AQ24" i="2" s="1"/>
  <c r="AP21" i="2"/>
  <c r="AQ21" i="2" s="1"/>
  <c r="AP6" i="2"/>
  <c r="AQ6" i="2" s="1"/>
  <c r="AP19" i="2"/>
  <c r="AQ19" i="2" s="1"/>
  <c r="AP23" i="2"/>
  <c r="AQ23" i="2" s="1"/>
  <c r="AP10" i="2"/>
  <c r="AQ10" i="2" s="1"/>
  <c r="AP26" i="2"/>
  <c r="AQ26" i="2" s="1"/>
  <c r="AP30" i="2"/>
  <c r="AQ30" i="2" s="1"/>
  <c r="AP31" i="2"/>
  <c r="AQ31" i="2" s="1"/>
  <c r="AP9" i="2"/>
  <c r="AQ9" i="2" s="1"/>
  <c r="AP2" i="2"/>
  <c r="AQ2" i="2" s="1"/>
  <c r="AP35" i="2"/>
  <c r="AQ35" i="2" s="1"/>
  <c r="AP12" i="2"/>
  <c r="AQ12" i="2" s="1"/>
  <c r="AP11" i="2"/>
  <c r="AQ11" i="2" s="1"/>
  <c r="AP4" i="2"/>
  <c r="AQ4" i="2" s="1"/>
  <c r="AP15" i="2"/>
  <c r="AQ15" i="2" s="1"/>
  <c r="AP7" i="2"/>
  <c r="AQ7" i="2" s="1"/>
  <c r="AP17" i="2"/>
  <c r="AQ17" i="2" s="1"/>
  <c r="AP22" i="2"/>
  <c r="AQ22" i="2" s="1"/>
  <c r="AP20" i="2"/>
  <c r="AQ20" i="2" s="1"/>
  <c r="R16" i="2"/>
  <c r="R32" i="2"/>
  <c r="R33" i="2"/>
  <c r="R14" i="2"/>
  <c r="R29" i="2"/>
  <c r="R21" i="2"/>
  <c r="R9" i="2"/>
  <c r="R17" i="2"/>
  <c r="R20" i="2"/>
  <c r="AN25" i="2"/>
  <c r="AN28" i="2"/>
  <c r="AN16" i="2"/>
  <c r="AN32" i="2"/>
  <c r="AN33" i="2"/>
  <c r="AN3" i="2"/>
  <c r="AN14" i="2"/>
  <c r="AN29" i="2"/>
  <c r="AN5" i="2"/>
  <c r="AN8" i="2"/>
  <c r="AN13" i="2"/>
  <c r="AN27" i="2"/>
  <c r="AN18" i="2"/>
  <c r="AN34" i="2"/>
  <c r="AN24" i="2"/>
  <c r="AN21" i="2"/>
  <c r="AN6" i="2"/>
  <c r="AN19" i="2"/>
  <c r="AN23" i="2"/>
  <c r="AN10" i="2"/>
  <c r="AN26" i="2"/>
  <c r="AN30" i="2"/>
  <c r="AN31" i="2"/>
  <c r="AN9" i="2"/>
  <c r="AN2" i="2"/>
  <c r="AN35" i="2"/>
  <c r="AN12" i="2"/>
  <c r="AN11" i="2"/>
  <c r="AN4" i="2"/>
  <c r="AN15" i="2"/>
  <c r="AN7" i="2"/>
  <c r="AN17" i="2"/>
  <c r="AN22" i="2"/>
  <c r="AK25" i="2"/>
  <c r="AK28" i="2"/>
  <c r="AK16" i="2"/>
  <c r="AK32" i="2"/>
  <c r="AK33" i="2"/>
  <c r="AK3" i="2"/>
  <c r="AK14" i="2"/>
  <c r="AK29" i="2"/>
  <c r="AK5" i="2"/>
  <c r="AK8" i="2"/>
  <c r="AK13" i="2"/>
  <c r="AK27" i="2"/>
  <c r="AK18" i="2"/>
  <c r="AK34" i="2"/>
  <c r="AK24" i="2"/>
  <c r="AK21" i="2"/>
  <c r="AK6" i="2"/>
  <c r="AK19" i="2"/>
  <c r="AK23" i="2"/>
  <c r="AK10" i="2"/>
  <c r="AK26" i="2"/>
  <c r="AK30" i="2"/>
  <c r="AK31" i="2"/>
  <c r="AK9" i="2"/>
  <c r="AK2" i="2"/>
  <c r="AK35" i="2"/>
  <c r="AK12" i="2"/>
  <c r="AK11" i="2"/>
  <c r="AK4" i="2"/>
  <c r="AK15" i="2"/>
  <c r="AK7" i="2"/>
  <c r="AK17" i="2"/>
  <c r="AK22" i="2"/>
  <c r="AE25" i="2"/>
  <c r="AE28" i="2"/>
  <c r="AE16" i="2"/>
  <c r="AE32" i="2"/>
  <c r="AE33" i="2"/>
  <c r="AE3" i="2"/>
  <c r="AE14" i="2"/>
  <c r="AE29" i="2"/>
  <c r="AE5" i="2"/>
  <c r="AE8" i="2"/>
  <c r="AE13" i="2"/>
  <c r="AE27" i="2"/>
  <c r="AE18" i="2"/>
  <c r="AE34" i="2"/>
  <c r="AE24" i="2"/>
  <c r="AE21" i="2"/>
  <c r="AE6" i="2"/>
  <c r="AE19" i="2"/>
  <c r="AE23" i="2"/>
  <c r="AE10" i="2"/>
  <c r="AE26" i="2"/>
  <c r="AE30" i="2"/>
  <c r="AE31" i="2"/>
  <c r="AE9" i="2"/>
  <c r="AE2" i="2"/>
  <c r="AE35" i="2"/>
  <c r="AE12" i="2"/>
  <c r="AE11" i="2"/>
  <c r="AE4" i="2"/>
  <c r="AE15" i="2"/>
  <c r="AE7" i="2"/>
  <c r="AE17" i="2"/>
  <c r="AE22" i="2"/>
  <c r="R25" i="2"/>
  <c r="R28" i="2"/>
  <c r="R3" i="2"/>
  <c r="R5" i="2"/>
  <c r="R8" i="2"/>
  <c r="R13" i="2"/>
  <c r="R27" i="2"/>
  <c r="R18" i="2"/>
  <c r="R34" i="2"/>
  <c r="R24" i="2"/>
  <c r="R6" i="2"/>
  <c r="R19" i="2"/>
  <c r="R23" i="2"/>
  <c r="R10" i="2"/>
  <c r="R26" i="2"/>
  <c r="R30" i="2"/>
  <c r="R31" i="2"/>
  <c r="R35" i="2"/>
  <c r="R12" i="2"/>
  <c r="R11" i="2"/>
  <c r="R4" i="2"/>
  <c r="R15" i="2"/>
  <c r="R7" i="2"/>
  <c r="R22" i="2"/>
  <c r="AN20" i="2"/>
  <c r="AK20" i="2"/>
  <c r="AE20" i="2"/>
  <c r="P41" i="1" l="1"/>
  <c r="AA41" i="1" s="1"/>
  <c r="P38" i="1"/>
  <c r="AA38" i="1" s="1"/>
  <c r="P42" i="1"/>
  <c r="AA42" i="1" s="1"/>
  <c r="P22" i="1"/>
  <c r="AA22" i="1" s="1"/>
  <c r="P25" i="1"/>
  <c r="AA25" i="1" s="1"/>
  <c r="P26" i="1"/>
  <c r="AA26" i="1" s="1"/>
  <c r="P32" i="1"/>
  <c r="AA32" i="1" s="1"/>
  <c r="P40" i="1"/>
  <c r="AA40" i="1" s="1"/>
  <c r="P34" i="1"/>
  <c r="AA34" i="1" s="1"/>
  <c r="P28" i="1"/>
  <c r="AA28" i="1" s="1"/>
  <c r="P30" i="1"/>
  <c r="AA30" i="1" s="1"/>
  <c r="P14" i="1"/>
  <c r="AA14" i="1" s="1"/>
  <c r="P35" i="1"/>
  <c r="AA35" i="1" s="1"/>
  <c r="P36" i="1"/>
  <c r="AA36" i="1" s="1"/>
  <c r="P45" i="1"/>
  <c r="AA45" i="1" s="1"/>
  <c r="P20" i="1"/>
  <c r="AA20" i="1" s="1"/>
  <c r="P43" i="1"/>
  <c r="AA43" i="1" s="1"/>
  <c r="P16" i="1"/>
  <c r="AA16" i="1" s="1"/>
  <c r="P29" i="1"/>
  <c r="AA29" i="1" s="1"/>
  <c r="P27" i="1"/>
  <c r="AA27" i="1" s="1"/>
  <c r="P44" i="1"/>
  <c r="AA44" i="1" s="1"/>
  <c r="P46" i="1"/>
  <c r="AA46" i="1" s="1"/>
  <c r="P18" i="1"/>
  <c r="AA18" i="1" s="1"/>
  <c r="P33" i="1"/>
  <c r="AA33" i="1" s="1"/>
  <c r="P21" i="1"/>
  <c r="AA21" i="1" s="1"/>
  <c r="P15" i="1"/>
  <c r="AA15" i="1" s="1"/>
  <c r="P31" i="1"/>
  <c r="AA31" i="1" s="1"/>
  <c r="P17" i="1"/>
  <c r="AA17" i="1" s="1"/>
  <c r="P37" i="1"/>
  <c r="AA37" i="1" s="1"/>
  <c r="P39" i="1"/>
  <c r="AA39" i="1" s="1"/>
  <c r="P19" i="1"/>
  <c r="AA19" i="1" s="1"/>
  <c r="P24" i="1"/>
  <c r="AA24" i="1" s="1"/>
  <c r="P47" i="1"/>
  <c r="AA47" i="1" s="1"/>
  <c r="P23" i="1"/>
  <c r="AA23" i="1" s="1"/>
  <c r="AB47" i="1" l="1"/>
  <c r="AB31" i="1"/>
  <c r="AB24" i="1"/>
  <c r="AB15" i="1"/>
  <c r="AB29" i="1"/>
  <c r="AB30" i="1"/>
  <c r="AB28" i="1"/>
  <c r="AB21" i="1"/>
  <c r="AB43" i="1"/>
  <c r="AB34" i="1"/>
  <c r="AB16" i="1"/>
  <c r="AB42" i="1"/>
  <c r="AB22" i="1"/>
  <c r="AB33" i="1"/>
  <c r="AB20" i="1"/>
  <c r="AB40" i="1"/>
  <c r="AB27" i="1"/>
  <c r="AB41" i="1"/>
  <c r="AB39" i="1"/>
  <c r="AB18" i="1"/>
  <c r="AB45" i="1"/>
  <c r="AB32" i="1"/>
  <c r="AB14" i="1"/>
  <c r="AB37" i="1"/>
  <c r="AB46" i="1"/>
  <c r="AB36" i="1"/>
  <c r="AB26" i="1"/>
  <c r="AB19" i="1"/>
  <c r="AB25" i="1"/>
  <c r="AB23" i="1"/>
  <c r="AB17" i="1"/>
  <c r="AB44" i="1"/>
  <c r="AB35" i="1"/>
  <c r="AB38" i="1"/>
</calcChain>
</file>

<file path=xl/sharedStrings.xml><?xml version="1.0" encoding="utf-8"?>
<sst xmlns="http://schemas.openxmlformats.org/spreadsheetml/2006/main" count="1968" uniqueCount="307">
  <si>
    <t>Région</t>
  </si>
  <si>
    <t>Ref OD</t>
  </si>
  <si>
    <t>OD</t>
  </si>
  <si>
    <t>IMD</t>
  </si>
  <si>
    <t>Calcul du rang</t>
  </si>
  <si>
    <t>Total des rangs Evolution</t>
  </si>
  <si>
    <t>Classement</t>
  </si>
  <si>
    <t>OD ILLE ET VILAINE-COTES D'ARMOR</t>
  </si>
  <si>
    <t>OD AVEYRON-HERAULT-AUDE-PYRENEES ORIENT.</t>
  </si>
  <si>
    <t>OD RHONE</t>
  </si>
  <si>
    <t>OD FINISTERE - MORBIHAN</t>
  </si>
  <si>
    <t>OD VAUCLUSE - DROME - ARDECHE - GARD</t>
  </si>
  <si>
    <t>OD PUY DE DOME - LOIRE - HAUTE LOIRE</t>
  </si>
  <si>
    <t>OD SEINE ET MARNE - YONNE</t>
  </si>
  <si>
    <t>OD LOIRE ATLANTIQUE - VENDEE</t>
  </si>
  <si>
    <t>OD SEINE MARITIME</t>
  </si>
  <si>
    <t>OD VAR - BOUCHES DU RHONE</t>
  </si>
  <si>
    <t>OD MOSELLE - MEURTHE ET MOSELLE</t>
  </si>
  <si>
    <t>OD CHARENTES-VIENNES-DEUX SEVRES</t>
  </si>
  <si>
    <t>OD ISERE ALBERTVILLE</t>
  </si>
  <si>
    <t>OD BAS RHIN - MOSELLE</t>
  </si>
  <si>
    <t>OD SOMME - OISE - AISNE</t>
  </si>
  <si>
    <t>OD YVELINES - EURE ET LOIR</t>
  </si>
  <si>
    <t>OD SARTHE - MAINE ET LOIRE</t>
  </si>
  <si>
    <t>OD BOUCHES DU RHONE</t>
  </si>
  <si>
    <t>OD NORD LITTORAL</t>
  </si>
  <si>
    <t>OD MANCHE - CALVADOS - ORNE - MAYENNE</t>
  </si>
  <si>
    <t>OD ARDENNES - MARNE - MEUSE - AUBE</t>
  </si>
  <si>
    <t>OD NORD LILLE</t>
  </si>
  <si>
    <t>OD GIRONDE - DORDOGNE</t>
  </si>
  <si>
    <t>OD ALLIER-SAONE &amp; LOIRE-NIEVRE-COTE D'OR</t>
  </si>
  <si>
    <t>OD VOSGES-HT RHIN-TR BEL-DOUBS-HTE MARNE</t>
  </si>
  <si>
    <t>OD NORD ARTOIS</t>
  </si>
  <si>
    <t>OD ESSONNE - LOIRET</t>
  </si>
  <si>
    <t>OD HAUTE SAVOIE AIN JURA AIX LES BAINS</t>
  </si>
  <si>
    <t>OD LOT-TARN-TARN ET GARONNE-HTE GARONNE</t>
  </si>
  <si>
    <t>OD LANDES-PYRENEES-GERS-HTE GARONNE SUD</t>
  </si>
  <si>
    <t>OD ALPES MARITIMES</t>
  </si>
  <si>
    <t>OD VAL D'OISE - EURE</t>
  </si>
  <si>
    <t>OD GRAND PARIS 75-92-93-94</t>
  </si>
  <si>
    <t>OD INDRE-INDRE &amp; LOIRE-CHER-LOIR &amp; CHER</t>
  </si>
  <si>
    <t>Folio</t>
  </si>
  <si>
    <t>FABIO FRACASSETTI</t>
  </si>
  <si>
    <t>PABLO LECOQ</t>
  </si>
  <si>
    <t>CHRISTOPHE CLEMENT</t>
  </si>
  <si>
    <t>BAPTISTE CHIKLI</t>
  </si>
  <si>
    <t>NICOLAS THIALLET</t>
  </si>
  <si>
    <t>FABRIZIA LEGGER</t>
  </si>
  <si>
    <t>SYLVAIN GATHELIER</t>
  </si>
  <si>
    <t>NICOLAS LEVEQUE</t>
  </si>
  <si>
    <t>PIERRICK MORTIER</t>
  </si>
  <si>
    <t>SAMUEL TRAGEL</t>
  </si>
  <si>
    <t>PIERRE FRANCOIS LAURA</t>
  </si>
  <si>
    <t>JONATHAN HENNICOTTE</t>
  </si>
  <si>
    <t>GUILLAUME LAUZANAS</t>
  </si>
  <si>
    <t>SYLVAIN KERLOC H</t>
  </si>
  <si>
    <t>GREGORY BACQUET</t>
  </si>
  <si>
    <t>BERENGERE CORVELLEC</t>
  </si>
  <si>
    <t>MARYAN HARY</t>
  </si>
  <si>
    <t>FRANCK ZENOU</t>
  </si>
  <si>
    <t>FREDERIC MARTINELLI</t>
  </si>
  <si>
    <t>NICOLAS PHILIPPE</t>
  </si>
  <si>
    <t>WILLY FASQUEL</t>
  </si>
  <si>
    <t>GUILLAUME LIOPE</t>
  </si>
  <si>
    <t>SEBASTIEN PLANCON</t>
  </si>
  <si>
    <t>BERNARD GERONIMI</t>
  </si>
  <si>
    <t>JEROME TEISSIER</t>
  </si>
  <si>
    <t>JOHANN GUIHARD</t>
  </si>
  <si>
    <t>JONATHAN THIEBAUD</t>
  </si>
  <si>
    <t>SEBASTIEN COTE</t>
  </si>
  <si>
    <t>AURELIE DEVILLIER</t>
  </si>
  <si>
    <t>DAPHNEE JULLION</t>
  </si>
  <si>
    <t>DAVID BOURE</t>
  </si>
  <si>
    <t>JULIEN KARIGER</t>
  </si>
  <si>
    <t>FLAVIEN QUIROSA</t>
  </si>
  <si>
    <t>R GS</t>
  </si>
  <si>
    <t>R GO</t>
  </si>
  <si>
    <t>R CE</t>
  </si>
  <si>
    <t>R IFN</t>
  </si>
  <si>
    <t>Montant de prime PP
2025 Vs 2024</t>
  </si>
  <si>
    <t>Montant de prime PU 
2025 Vs 2024</t>
  </si>
  <si>
    <t>Prdvt Actes
 2025 Vs 2024</t>
  </si>
  <si>
    <t>Prdvt en contrats PSG
 2025 Vs 2024</t>
  </si>
  <si>
    <t>Performance Business</t>
  </si>
  <si>
    <t>Solde Ptf
2025 Vs 2024</t>
  </si>
  <si>
    <t>Nbre de nvx clients  entre 2025 Vs 2024</t>
  </si>
  <si>
    <t>Développement du Portefeuille</t>
  </si>
  <si>
    <t>Taux de chutes à 6,12,18 et 24 mois 
entre 2025 Vs 2024</t>
  </si>
  <si>
    <t>Nbre de responsable de secteur entre 2025 Vs 2024</t>
  </si>
  <si>
    <t>Développement de l'effectifs</t>
  </si>
  <si>
    <t>Nbre de Coachs(IMP,IE,Expert et Moniteur)  de secteur entre 2025 Vs 2024</t>
  </si>
  <si>
    <t>Prime PP Cumulée</t>
  </si>
  <si>
    <t>Prime PU Cumulée</t>
  </si>
  <si>
    <t>Prime PR PP Cumulée</t>
  </si>
  <si>
    <t xml:space="preserve">Prvt en actes </t>
  </si>
  <si>
    <t>Prvt en contrats PSG</t>
  </si>
  <si>
    <t>Solde portefeuille</t>
  </si>
  <si>
    <t>RNPS</t>
  </si>
  <si>
    <t>Taux de 
Multi équipement
( % Tx France)</t>
  </si>
  <si>
    <t>Taux de 
Chutes 6, 12, 18 et 24 mois
(41,84 % Tx France)</t>
  </si>
  <si>
    <t>Solde d'effectif</t>
  </si>
  <si>
    <t>Taux de rétention sur les embauches de l'année n et n-1</t>
  </si>
  <si>
    <t>Prvt en actes du G1</t>
  </si>
  <si>
    <t>Od Puy De Dome - Loire - Haute Loire</t>
  </si>
  <si>
    <t>Od Bas Rhin - Moselle</t>
  </si>
  <si>
    <t>Od Seine Et Marne - Yonne</t>
  </si>
  <si>
    <t>Od Var - Bouches Du Rhone</t>
  </si>
  <si>
    <t>Od Vaucluse - Drome - Ardeche - Gard</t>
  </si>
  <si>
    <t>Od Gironde - Dordogne</t>
  </si>
  <si>
    <t>Od Vosges-ht Rhin-tr Bel-doubs-hte Marne</t>
  </si>
  <si>
    <t>Od Aveyron-herault-aude-pyrenees Orient.</t>
  </si>
  <si>
    <t>Od Rhone</t>
  </si>
  <si>
    <t>Od Isere Albertville</t>
  </si>
  <si>
    <t>OD Nord Littoral</t>
  </si>
  <si>
    <t>Od Charentes-viennes-deux Sevres</t>
  </si>
  <si>
    <t>OD Somme - Oise - Aisne</t>
  </si>
  <si>
    <t>Od Allier-saone &amp; Loire-nievre-cote D'or</t>
  </si>
  <si>
    <t>OD Alpes Maritimes</t>
  </si>
  <si>
    <t>Od Haute Savoie Ain Jura Aix Les Bains</t>
  </si>
  <si>
    <t>Od Seine Maritime</t>
  </si>
  <si>
    <t>Od Lot-tarn-tarn Et Garonne-hte Garonne</t>
  </si>
  <si>
    <t>OD Moselle - Meurthe et Moselle</t>
  </si>
  <si>
    <t>Od Ardennes - Marne - Meuse - Aube</t>
  </si>
  <si>
    <t>Od Nord Artois</t>
  </si>
  <si>
    <t>Od Indre-indre &amp; Loire-cher-loir &amp; Cher</t>
  </si>
  <si>
    <t>Od Bouches Du Rhone</t>
  </si>
  <si>
    <t>Od Yvelines - Eure Et Loir</t>
  </si>
  <si>
    <t>Od Nord Lille</t>
  </si>
  <si>
    <t>Od Manche - Calvados - Orne - Mayenne</t>
  </si>
  <si>
    <t>Od Loire Atlantique - Vendee</t>
  </si>
  <si>
    <t>Od Grand Paris 75-92-93-94</t>
  </si>
  <si>
    <t>Od Landes-pyrenees-gers-hte Garonne Sud</t>
  </si>
  <si>
    <t>Od Sarthe - Maine Et Loire</t>
  </si>
  <si>
    <t>Od Finistere - Morbihan</t>
  </si>
  <si>
    <t>Od Essonne - Loiret</t>
  </si>
  <si>
    <t>Od Ille Et Vilaine-cotes D'armor</t>
  </si>
  <si>
    <t>Od Val D'oise - Eure</t>
  </si>
  <si>
    <t>Solde portefeuille 2024</t>
  </si>
  <si>
    <t>Nbr</t>
  </si>
  <si>
    <t>Étiquettes de lignes</t>
  </si>
  <si>
    <t>(vide)</t>
  </si>
  <si>
    <t>Total général</t>
  </si>
  <si>
    <t>Somme de Nbr</t>
  </si>
  <si>
    <t>od</t>
  </si>
  <si>
    <t>nbre 2024</t>
  </si>
  <si>
    <t>nbre 2025</t>
  </si>
  <si>
    <t>Somme de nbre 2024</t>
  </si>
  <si>
    <t>Somme de nbre 2025</t>
  </si>
  <si>
    <t>OC ZUNINO R</t>
  </si>
  <si>
    <t>OC SAONE ET LOIRE</t>
  </si>
  <si>
    <t>OC RODRIGUES A</t>
  </si>
  <si>
    <t>OC PINGUET B</t>
  </si>
  <si>
    <t>OC BOISSON G</t>
  </si>
  <si>
    <t>OC BALTAZAR L</t>
  </si>
  <si>
    <t>OC SCHMERBER O</t>
  </si>
  <si>
    <t>OC RAVEL J</t>
  </si>
  <si>
    <t>OC VEYRAT E</t>
  </si>
  <si>
    <t>OC LORITTE C</t>
  </si>
  <si>
    <t>OC VANUXEM S</t>
  </si>
  <si>
    <t>OC CARLIER J</t>
  </si>
  <si>
    <t>OC VAUTHEROT D</t>
  </si>
  <si>
    <t>OC EL BENNOURI F</t>
  </si>
  <si>
    <t>OC BIEBER G</t>
  </si>
  <si>
    <t>OC RANJIT M</t>
  </si>
  <si>
    <t>OC FRISSON G</t>
  </si>
  <si>
    <t>OC HOEGY A</t>
  </si>
  <si>
    <t>OC FOREST N</t>
  </si>
  <si>
    <t>OC CADREN V</t>
  </si>
  <si>
    <t>OC MARIAGE A</t>
  </si>
  <si>
    <t>OC CAPPON B</t>
  </si>
  <si>
    <t>OC WICART A</t>
  </si>
  <si>
    <t>OC DELEMOTTE A</t>
  </si>
  <si>
    <t>OC TALON C</t>
  </si>
  <si>
    <t>OC MAGRE C</t>
  </si>
  <si>
    <t>OC CARUELLE F</t>
  </si>
  <si>
    <t>OC ZAPPARATA A</t>
  </si>
  <si>
    <t>OC MASSY PALAISEAU</t>
  </si>
  <si>
    <t>OC BABISKI F</t>
  </si>
  <si>
    <t>OC COLAS A</t>
  </si>
  <si>
    <t>OC ESTHER V</t>
  </si>
  <si>
    <t>OC OLICARD D</t>
  </si>
  <si>
    <t>OC RIQUE D</t>
  </si>
  <si>
    <t>OC FOURNIER A</t>
  </si>
  <si>
    <t>OC AMIOT A</t>
  </si>
  <si>
    <t>OC VAUCARD S</t>
  </si>
  <si>
    <t>OC HABAY P</t>
  </si>
  <si>
    <t>OC NEVES H</t>
  </si>
  <si>
    <t>OC DENEUX B</t>
  </si>
  <si>
    <t>OC YAHMI Y</t>
  </si>
  <si>
    <t>OC MACIGNO O</t>
  </si>
  <si>
    <t>OC IRADJAMANICAME P</t>
  </si>
  <si>
    <t>OC KUHN S</t>
  </si>
  <si>
    <t>OC FOSSEY S</t>
  </si>
  <si>
    <t>OC DUBUC F</t>
  </si>
  <si>
    <t>OC CAVELIER S</t>
  </si>
  <si>
    <t>OC MOUYER Y</t>
  </si>
  <si>
    <t>OC BESNIER A</t>
  </si>
  <si>
    <t>OC COUDERT S</t>
  </si>
  <si>
    <t>OC CHAUVET R</t>
  </si>
  <si>
    <t>OC LE FEVRE F</t>
  </si>
  <si>
    <t>OC SALOME S</t>
  </si>
  <si>
    <t>OC MORISSEAU V</t>
  </si>
  <si>
    <t>OC DOURLENS C</t>
  </si>
  <si>
    <t>OC HOCHET A</t>
  </si>
  <si>
    <t>OC BRICARD J</t>
  </si>
  <si>
    <t>OC BOUTTEMAND S</t>
  </si>
  <si>
    <t>OC GESTIN S</t>
  </si>
  <si>
    <t>OC VIGNERES J</t>
  </si>
  <si>
    <t>OC PITON R</t>
  </si>
  <si>
    <t>OC BARRE S</t>
  </si>
  <si>
    <t>OC ERNOULT R</t>
  </si>
  <si>
    <t>OC FOURNIGAULT F</t>
  </si>
  <si>
    <t>OC GUITTON O</t>
  </si>
  <si>
    <t>OC SINEAU B</t>
  </si>
  <si>
    <t>OC DEBAIN M</t>
  </si>
  <si>
    <t>OC GIGER M</t>
  </si>
  <si>
    <t>OC WALTER MARTIN J</t>
  </si>
  <si>
    <t>OC FOURGERON S</t>
  </si>
  <si>
    <t>OC LE VERGE L</t>
  </si>
  <si>
    <t>OC BALARDY A</t>
  </si>
  <si>
    <t>OC LECAS B</t>
  </si>
  <si>
    <t>OC LOPEZ S</t>
  </si>
  <si>
    <t>OC VILA P</t>
  </si>
  <si>
    <t>OC FERRERO A</t>
  </si>
  <si>
    <t>OC GUERIN J</t>
  </si>
  <si>
    <t>OC COT L</t>
  </si>
  <si>
    <t>OC CHARTREUSE</t>
  </si>
  <si>
    <t>OC CORNETTE N</t>
  </si>
  <si>
    <t>OC GUILLAMET F</t>
  </si>
  <si>
    <t>OC VIRET S</t>
  </si>
  <si>
    <t>OC GAUCHE A</t>
  </si>
  <si>
    <t>OC CENEDESE Y</t>
  </si>
  <si>
    <t>OC LANTERI J</t>
  </si>
  <si>
    <t>OC DELPORTE G</t>
  </si>
  <si>
    <t>OC CARRE N</t>
  </si>
  <si>
    <t>OC GALEOTTI C</t>
  </si>
  <si>
    <t>OC REVOL L</t>
  </si>
  <si>
    <t>OC DELRANC M</t>
  </si>
  <si>
    <t>OC PRINCE J</t>
  </si>
  <si>
    <t>OC BIDET G</t>
  </si>
  <si>
    <t>OC ORANGE</t>
  </si>
  <si>
    <t>OC GITTON O</t>
  </si>
  <si>
    <t>OC VALENCIENNES EST</t>
  </si>
  <si>
    <t>OC JULLION D</t>
  </si>
  <si>
    <t>OC DEMINGUET J</t>
  </si>
  <si>
    <t>OC VAL D OISE EST</t>
  </si>
  <si>
    <t>OC EURE EST</t>
  </si>
  <si>
    <t>OC NTAZAMBI M</t>
  </si>
  <si>
    <t>OC OUKKAL J</t>
  </si>
  <si>
    <t>OC AIX LES BAINS</t>
  </si>
  <si>
    <t>OC Annemasse</t>
  </si>
  <si>
    <t>OC LYON NORD</t>
  </si>
  <si>
    <t>OC BOURGAIN P</t>
  </si>
  <si>
    <t>OC CARBONE G</t>
  </si>
  <si>
    <t>OC MAINI A</t>
  </si>
  <si>
    <t>OC FREJUS</t>
  </si>
  <si>
    <t>OC RODET A</t>
  </si>
  <si>
    <t>OC HAUTE MARNE</t>
  </si>
  <si>
    <t>OC FICTIVE</t>
  </si>
  <si>
    <t>OC FONTAINEBLEAU</t>
  </si>
  <si>
    <t>OC LEVENEZ N</t>
  </si>
  <si>
    <t>OC VANNES</t>
  </si>
  <si>
    <t>OC BAUDRU C</t>
  </si>
  <si>
    <t>OC PAU OUEST TARBES</t>
  </si>
  <si>
    <t>OC BARON O</t>
  </si>
  <si>
    <t>OC CAPPON J</t>
  </si>
  <si>
    <t>OC DEUX SEVRES</t>
  </si>
  <si>
    <t>OC SAINTES</t>
  </si>
  <si>
    <t>OC FEVRIER M</t>
  </si>
  <si>
    <t>ref</t>
  </si>
  <si>
    <t>Somme de nbr</t>
  </si>
  <si>
    <t>Ref</t>
  </si>
  <si>
    <t>Montant de prime PR PP
2025 Vs 2024</t>
  </si>
  <si>
    <t>VIRGINIE ALLAROSSE</t>
  </si>
  <si>
    <t>Diff</t>
  </si>
  <si>
    <t>Eff 2024</t>
  </si>
  <si>
    <t>OC NICE</t>
  </si>
  <si>
    <t>OC HAACK A</t>
  </si>
  <si>
    <t>OC ALBERTVILLE</t>
  </si>
  <si>
    <t>OC LEGRAND M</t>
  </si>
  <si>
    <t>OC LAMBERSART</t>
  </si>
  <si>
    <t>OC PAYS DU COTENTIN</t>
  </si>
  <si>
    <t>OC EURE OUEST</t>
  </si>
  <si>
    <t>OC PLICHON G</t>
  </si>
  <si>
    <t>OC PEDANOU R</t>
  </si>
  <si>
    <t>OC DIJON NORD OUEST</t>
  </si>
  <si>
    <t>OC MOLINERO LUQUE K</t>
  </si>
  <si>
    <t>OC CACCIATORE C</t>
  </si>
  <si>
    <t>OC SIMOND A</t>
  </si>
  <si>
    <t>OC RHONE SUD</t>
  </si>
  <si>
    <t>OC PHILIBERT M</t>
  </si>
  <si>
    <t>OC MONTPELLIER</t>
  </si>
  <si>
    <t>OC JALLADEAU C</t>
  </si>
  <si>
    <t>OC MARSEILLE NORD</t>
  </si>
  <si>
    <t>OC BEMBENEK S</t>
  </si>
  <si>
    <t>OC PARIS NORD</t>
  </si>
  <si>
    <t>OC GIAI GIANETTO L</t>
  </si>
  <si>
    <t>OC EURE ET LOIR SUD</t>
  </si>
  <si>
    <t>OC HEMERY M</t>
  </si>
  <si>
    <t>OC INIZAN T</t>
  </si>
  <si>
    <t>OC LAMARGOT A</t>
  </si>
  <si>
    <t>OC CAPELLO A</t>
  </si>
  <si>
    <t>OC BROCA T</t>
  </si>
  <si>
    <t>OC DAX</t>
  </si>
  <si>
    <t>OC JONGEN T</t>
  </si>
  <si>
    <t>OC ROMO D</t>
  </si>
  <si>
    <t>Eff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</si>
</sst>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</font>
    <font>
      <sz val="8"/>
      <name val="Calibri"/>
      <family val="2"/>
      <scheme val="minor"/>
    </font>
    <font>
      <sz val="8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6" tint="-0.249977111117893"/>
      <name val="Calibri"/>
      <family val="2"/>
    </font>
    <font>
      <sz val="11"/>
      <color theme="6" tint="-0.249977111117893"/>
      <name val="Calibri"/>
      <family val="2"/>
    </font>
    <font>
      <b/>
      <sz val="10"/>
      <color theme="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C0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3" borderId="0" xfId="0" applyFill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5" borderId="1" xfId="1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horizontal="center" vertical="center" wrapText="1"/>
    </xf>
    <xf numFmtId="0" fontId="4" fillId="7" borderId="1" xfId="1" applyFont="1" applyFill="1" applyBorder="1" applyAlignment="1">
      <alignment horizontal="center" vertical="center" wrapText="1"/>
    </xf>
    <xf numFmtId="0" fontId="0" fillId="9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0" fontId="0" fillId="9" borderId="0" xfId="0" applyNumberFormat="1" applyFill="1" applyAlignment="1">
      <alignment horizontal="center" vertical="center"/>
    </xf>
    <xf numFmtId="10" fontId="0" fillId="0" borderId="0" xfId="0" applyNumberFormat="1"/>
    <xf numFmtId="10" fontId="2" fillId="0" borderId="0" xfId="0" applyNumberFormat="1" applyFont="1" applyAlignment="1">
      <alignment horizontal="center" vertical="center"/>
    </xf>
    <xf numFmtId="1" fontId="0" fillId="9" borderId="0" xfId="0" applyNumberFormat="1" applyFill="1" applyAlignment="1">
      <alignment horizontal="center" vertical="center"/>
    </xf>
    <xf numFmtId="1" fontId="0" fillId="0" borderId="0" xfId="0" applyNumberFormat="1"/>
    <xf numFmtId="2" fontId="0" fillId="9" borderId="0" xfId="0" applyNumberFormat="1" applyFill="1" applyAlignment="1">
      <alignment horizontal="center" vertical="center"/>
    </xf>
    <xf numFmtId="2" fontId="0" fillId="0" borderId="0" xfId="0" applyNumberFormat="1"/>
    <xf numFmtId="0" fontId="0" fillId="0" borderId="0" xfId="0" pivotButton="1"/>
    <xf numFmtId="0" fontId="7" fillId="0" borderId="0" xfId="0" applyFont="1"/>
    <xf numFmtId="1" fontId="4" fillId="10" borderId="6" xfId="1" applyNumberFormat="1" applyFont="1" applyFill="1" applyBorder="1" applyAlignment="1">
      <alignment horizontal="center" vertical="center" wrapText="1"/>
    </xf>
    <xf numFmtId="0" fontId="8" fillId="11" borderId="9" xfId="0" applyFont="1" applyFill="1" applyBorder="1" applyAlignment="1">
      <alignment horizontal="left"/>
    </xf>
    <xf numFmtId="0" fontId="8" fillId="11" borderId="10" xfId="0" applyFont="1" applyFill="1" applyBorder="1"/>
    <xf numFmtId="0" fontId="8" fillId="12" borderId="11" xfId="0" applyFont="1" applyFill="1" applyBorder="1" applyAlignment="1">
      <alignment horizontal="center"/>
    </xf>
    <xf numFmtId="0" fontId="10" fillId="12" borderId="10" xfId="0" applyFont="1" applyFill="1" applyBorder="1" applyAlignment="1">
      <alignment horizontal="center"/>
    </xf>
    <xf numFmtId="0" fontId="10" fillId="12" borderId="11" xfId="0" applyFont="1" applyFill="1" applyBorder="1" applyAlignment="1">
      <alignment horizontal="center"/>
    </xf>
    <xf numFmtId="0" fontId="9" fillId="11" borderId="9" xfId="0" applyFont="1" applyFill="1" applyBorder="1" applyAlignment="1">
      <alignment horizontal="left" indent="3"/>
    </xf>
    <xf numFmtId="0" fontId="9" fillId="11" borderId="9" xfId="0" applyFont="1" applyFill="1" applyBorder="1" applyAlignment="1">
      <alignment horizontal="left" indent="2"/>
    </xf>
    <xf numFmtId="0" fontId="8" fillId="11" borderId="11" xfId="0" applyFont="1" applyFill="1" applyBorder="1"/>
    <xf numFmtId="10" fontId="4" fillId="10" borderId="1" xfId="1" applyNumberFormat="1" applyFont="1" applyFill="1" applyBorder="1" applyAlignment="1">
      <alignment horizontal="center" vertical="center" wrapText="1"/>
    </xf>
    <xf numFmtId="0" fontId="11" fillId="13" borderId="6" xfId="1" applyFont="1" applyFill="1" applyBorder="1" applyAlignment="1">
      <alignment horizontal="center" vertical="center" wrapText="1"/>
    </xf>
    <xf numFmtId="1" fontId="11" fillId="13" borderId="6" xfId="1" applyNumberFormat="1" applyFont="1" applyFill="1" applyBorder="1" applyAlignment="1">
      <alignment horizontal="center" vertical="center" wrapText="1"/>
    </xf>
    <xf numFmtId="10" fontId="11" fillId="13" borderId="6" xfId="1" applyNumberFormat="1" applyFont="1" applyFill="1" applyBorder="1" applyAlignment="1">
      <alignment horizontal="center" vertical="center" wrapText="1"/>
    </xf>
    <xf numFmtId="10" fontId="11" fillId="13" borderId="2" xfId="1" applyNumberFormat="1" applyFont="1" applyFill="1" applyBorder="1" applyAlignment="1">
      <alignment horizontal="center" vertical="center" wrapText="1"/>
    </xf>
    <xf numFmtId="0" fontId="11" fillId="13" borderId="2" xfId="1" applyFont="1" applyFill="1" applyBorder="1" applyAlignment="1">
      <alignment horizontal="center" vertical="center" wrapText="1"/>
    </xf>
    <xf numFmtId="2" fontId="11" fillId="13" borderId="1" xfId="1" applyNumberFormat="1" applyFont="1" applyFill="1" applyBorder="1" applyAlignment="1">
      <alignment horizontal="center" vertical="center" wrapText="1"/>
    </xf>
    <xf numFmtId="1" fontId="11" fillId="13" borderId="1" xfId="1" applyNumberFormat="1" applyFont="1" applyFill="1" applyBorder="1" applyAlignment="1">
      <alignment horizontal="center" vertical="center" wrapText="1"/>
    </xf>
    <xf numFmtId="0" fontId="11" fillId="13" borderId="1" xfId="1" applyFont="1" applyFill="1" applyBorder="1" applyAlignment="1">
      <alignment horizontal="center" vertical="center" wrapText="1"/>
    </xf>
    <xf numFmtId="10" fontId="11" fillId="13" borderId="1" xfId="1" applyNumberFormat="1" applyFont="1" applyFill="1" applyBorder="1" applyAlignment="1">
      <alignment horizontal="center" vertical="center" wrapText="1"/>
    </xf>
    <xf numFmtId="0" fontId="11" fillId="10" borderId="2" xfId="1" applyFont="1" applyFill="1" applyBorder="1" applyAlignment="1">
      <alignment horizontal="center" vertical="center" wrapText="1"/>
    </xf>
    <xf numFmtId="0" fontId="4" fillId="10" borderId="1" xfId="1" applyFont="1" applyFill="1" applyBorder="1" applyAlignment="1">
      <alignment horizontal="center" vertical="center" wrapText="1"/>
    </xf>
    <xf numFmtId="1" fontId="4" fillId="10" borderId="1" xfId="1" applyNumberFormat="1" applyFont="1" applyFill="1" applyBorder="1" applyAlignment="1">
      <alignment horizontal="center" vertical="center" wrapText="1"/>
    </xf>
    <xf numFmtId="2" fontId="4" fillId="10" borderId="1" xfId="1" applyNumberFormat="1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6" borderId="8" xfId="0" applyFill="1" applyBorder="1" applyAlignment="1">
      <alignment horizontal="center" vertical="center"/>
    </xf>
  </cellXfs>
  <cellStyles count="2">
    <cellStyle name="Normal" xfId="0" builtinId="0"/>
    <cellStyle name="Normal 2" xfId="1" xr:uid="{344A9E17-B3F4-47BF-8C92-56CA76F678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0</xdr:colOff>
      <xdr:row>12</xdr:row>
      <xdr:rowOff>9524</xdr:rowOff>
    </xdr:to>
    <xdr:pic>
      <xdr:nvPicPr>
        <xdr:cNvPr id="3" name="Image 2" descr="Une image contenant texte, affiche, capture d’écran, oiseau&#10;&#10;Description générée automatiquement">
          <a:extLst>
            <a:ext uri="{FF2B5EF4-FFF2-40B4-BE49-F238E27FC236}">
              <a16:creationId xmlns:a16="http://schemas.microsoft.com/office/drawing/2014/main" id="{9BD020A4-16AA-4BE1-BDD5-4024FE8150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0"/>
          <a:ext cx="3371850" cy="15716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pa0367\Downloads\SOLDE%20clients%20-%20entr&#233;es%20sorties%20-%20ptf%20OD%20_%20109290858%20_%2031477050%20(2).xlsx" TargetMode="External"/><Relationship Id="rId1" Type="http://schemas.openxmlformats.org/officeDocument/2006/relationships/externalLinkPath" Target="/Users/gpa0367/Downloads/SOLDE%20clients%20-%20entr&#233;es%20sorties%20-%20ptf%20OD%20_%20109290858%20_%203147705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pa0367\Downloads\Export_Synthese_Resultat_Chute_070000_juin2024.xls" TargetMode="External"/><Relationship Id="rId1" Type="http://schemas.openxmlformats.org/officeDocument/2006/relationships/externalLinkPath" Target="/Users/gpa0367/Downloads/Export_Synthese_Resultat_Chute_070000_juin2024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pa0367\Downloads\Productivit&#233;%20OD%20OC%20(4).xlsx" TargetMode="External"/><Relationship Id="rId1" Type="http://schemas.openxmlformats.org/officeDocument/2006/relationships/externalLinkPath" Target="https://generali-my.sharepoint.com/Users/gpa0367/Downloads/Productivit&#233;%20OD%20OC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apport 1"/>
    </sheetNames>
    <sheetDataSet>
      <sheetData sheetId="0">
        <row r="5">
          <cell r="C5">
            <v>71050</v>
          </cell>
          <cell r="D5" t="str">
            <v>OD MANCHE - CALVADOS - ORNE - MAYENNE</v>
          </cell>
          <cell r="E5">
            <v>8</v>
          </cell>
          <cell r="F5">
            <v>879</v>
          </cell>
          <cell r="G5">
            <v>381</v>
          </cell>
          <cell r="H5">
            <v>-490</v>
          </cell>
        </row>
        <row r="6">
          <cell r="C6">
            <v>71054</v>
          </cell>
          <cell r="D6" t="str">
            <v>OD VAL D'OISE - EURE</v>
          </cell>
          <cell r="E6">
            <v>4</v>
          </cell>
          <cell r="F6">
            <v>583</v>
          </cell>
          <cell r="G6">
            <v>254</v>
          </cell>
          <cell r="H6">
            <v>-325</v>
          </cell>
        </row>
        <row r="7">
          <cell r="C7">
            <v>71248</v>
          </cell>
          <cell r="D7" t="str">
            <v>OD LOT-TARN-TARN ET GARONNE-HTE GARONNE</v>
          </cell>
          <cell r="E7">
            <v>10</v>
          </cell>
          <cell r="F7">
            <v>855</v>
          </cell>
          <cell r="G7">
            <v>382</v>
          </cell>
          <cell r="H7">
            <v>-463</v>
          </cell>
        </row>
        <row r="8">
          <cell r="C8">
            <v>71510</v>
          </cell>
          <cell r="D8" t="str">
            <v>OD YVELINES - EURE ET LOIR</v>
          </cell>
          <cell r="E8">
            <v>3</v>
          </cell>
          <cell r="F8">
            <v>503</v>
          </cell>
          <cell r="G8">
            <v>204</v>
          </cell>
          <cell r="H8">
            <v>-296</v>
          </cell>
        </row>
        <row r="9">
          <cell r="C9">
            <v>71591</v>
          </cell>
          <cell r="D9" t="str">
            <v>OD FINISTERE - MORBIHAN</v>
          </cell>
          <cell r="E9">
            <v>8</v>
          </cell>
          <cell r="F9">
            <v>736</v>
          </cell>
          <cell r="G9">
            <v>266</v>
          </cell>
          <cell r="H9">
            <v>-462</v>
          </cell>
        </row>
        <row r="10">
          <cell r="C10">
            <v>71592</v>
          </cell>
          <cell r="D10" t="str">
            <v>OD ILLE ET VILAINE-COTES D'ARMOR</v>
          </cell>
          <cell r="E10">
            <v>15</v>
          </cell>
          <cell r="F10">
            <v>899</v>
          </cell>
          <cell r="G10">
            <v>419</v>
          </cell>
          <cell r="H10">
            <v>-465</v>
          </cell>
        </row>
        <row r="11">
          <cell r="C11">
            <v>71594</v>
          </cell>
          <cell r="D11" t="str">
            <v>OD LOIRE ATLANTIQUE - VENDEE</v>
          </cell>
          <cell r="E11">
            <v>9</v>
          </cell>
          <cell r="F11">
            <v>824</v>
          </cell>
          <cell r="G11">
            <v>236</v>
          </cell>
          <cell r="H11">
            <v>-579</v>
          </cell>
        </row>
        <row r="12">
          <cell r="C12">
            <v>71595</v>
          </cell>
          <cell r="D12" t="str">
            <v>OD SARTHE - MAINE ET LOIRE</v>
          </cell>
          <cell r="E12">
            <v>14</v>
          </cell>
          <cell r="F12">
            <v>730</v>
          </cell>
          <cell r="G12">
            <v>268</v>
          </cell>
          <cell r="H12">
            <v>-448</v>
          </cell>
        </row>
        <row r="13">
          <cell r="C13">
            <v>71601</v>
          </cell>
          <cell r="D13" t="str">
            <v>OD INDRE-INDRE &amp; LOIRE-CHER-LOIR &amp; CHER</v>
          </cell>
          <cell r="E13">
            <v>9</v>
          </cell>
          <cell r="F13">
            <v>483</v>
          </cell>
          <cell r="G13">
            <v>213</v>
          </cell>
          <cell r="H13">
            <v>-261</v>
          </cell>
        </row>
        <row r="14">
          <cell r="C14">
            <v>71602</v>
          </cell>
          <cell r="D14" t="str">
            <v>OD LANDES-PYRENEES-GERS-HTE GARONNE SUD</v>
          </cell>
          <cell r="E14">
            <v>9</v>
          </cell>
          <cell r="F14">
            <v>860</v>
          </cell>
          <cell r="G14">
            <v>158</v>
          </cell>
          <cell r="H14">
            <v>-693</v>
          </cell>
        </row>
        <row r="15">
          <cell r="C15">
            <v>71606</v>
          </cell>
          <cell r="D15" t="str">
            <v>OD GIRONDE - DORDOGNE</v>
          </cell>
          <cell r="E15">
            <v>11</v>
          </cell>
          <cell r="F15">
            <v>707</v>
          </cell>
          <cell r="G15">
            <v>140</v>
          </cell>
          <cell r="H15">
            <v>-556</v>
          </cell>
        </row>
        <row r="16">
          <cell r="C16">
            <v>71607</v>
          </cell>
          <cell r="D16" t="str">
            <v>OD CHARENTES-VIENNES-DEUX SEVRES</v>
          </cell>
          <cell r="E16">
            <v>20</v>
          </cell>
          <cell r="F16">
            <v>961</v>
          </cell>
          <cell r="G16">
            <v>320</v>
          </cell>
          <cell r="H16">
            <v>-621</v>
          </cell>
        </row>
        <row r="17">
          <cell r="C17">
            <v>990437</v>
          </cell>
          <cell r="D17" t="str">
            <v>SECTEUR BLANC</v>
          </cell>
          <cell r="E17"/>
          <cell r="F17">
            <v>30</v>
          </cell>
          <cell r="G17">
            <v>1</v>
          </cell>
          <cell r="H17">
            <v>-29</v>
          </cell>
        </row>
        <row r="18">
          <cell r="C18">
            <v>990571</v>
          </cell>
          <cell r="D18" t="str">
            <v>SECTEUR BLANC</v>
          </cell>
          <cell r="E18"/>
          <cell r="F18">
            <v>7</v>
          </cell>
          <cell r="G18"/>
          <cell r="H18">
            <v>-7</v>
          </cell>
        </row>
        <row r="19">
          <cell r="C19">
            <v>0</v>
          </cell>
          <cell r="D19" t="str">
            <v>INC</v>
          </cell>
          <cell r="E19"/>
          <cell r="F19"/>
          <cell r="G19">
            <v>1</v>
          </cell>
          <cell r="H19">
            <v>1</v>
          </cell>
        </row>
        <row r="20">
          <cell r="C20">
            <v>70066</v>
          </cell>
          <cell r="D20" t="str">
            <v>OD ALPES MARITIMES</v>
          </cell>
          <cell r="E20">
            <v>8</v>
          </cell>
          <cell r="F20">
            <v>465</v>
          </cell>
          <cell r="G20">
            <v>293</v>
          </cell>
          <cell r="H20">
            <v>-164</v>
          </cell>
        </row>
        <row r="21">
          <cell r="C21">
            <v>70067</v>
          </cell>
          <cell r="D21" t="str">
            <v>OD VAUCLUSE - DROME - ARDECHE - GARD</v>
          </cell>
          <cell r="E21">
            <v>6</v>
          </cell>
          <cell r="F21">
            <v>696</v>
          </cell>
          <cell r="G21">
            <v>490</v>
          </cell>
          <cell r="H21">
            <v>-200</v>
          </cell>
        </row>
        <row r="22">
          <cell r="C22">
            <v>70930</v>
          </cell>
          <cell r="D22" t="str">
            <v>OD ISERE ALBERTVILLE</v>
          </cell>
          <cell r="E22">
            <v>23</v>
          </cell>
          <cell r="F22">
            <v>848</v>
          </cell>
          <cell r="G22">
            <v>596</v>
          </cell>
          <cell r="H22">
            <v>-229</v>
          </cell>
        </row>
        <row r="23">
          <cell r="C23">
            <v>71129</v>
          </cell>
          <cell r="D23" t="str">
            <v>OD ALLIER-SAONE &amp; LOIRE-NIEVRE-COTE D'OR</v>
          </cell>
          <cell r="E23">
            <v>14</v>
          </cell>
          <cell r="F23">
            <v>804</v>
          </cell>
          <cell r="G23">
            <v>179</v>
          </cell>
          <cell r="H23">
            <v>-611</v>
          </cell>
        </row>
        <row r="24">
          <cell r="C24">
            <v>71174</v>
          </cell>
          <cell r="D24" t="str">
            <v>OD HAUTE SAVOIE AIN JURA AIX LES BAINS</v>
          </cell>
          <cell r="E24">
            <v>8</v>
          </cell>
          <cell r="F24">
            <v>858</v>
          </cell>
          <cell r="G24">
            <v>460</v>
          </cell>
          <cell r="H24">
            <v>-390</v>
          </cell>
        </row>
        <row r="25">
          <cell r="C25">
            <v>71188</v>
          </cell>
          <cell r="D25" t="str">
            <v>OD RHONE</v>
          </cell>
          <cell r="E25">
            <v>16</v>
          </cell>
          <cell r="F25">
            <v>660</v>
          </cell>
          <cell r="G25">
            <v>389</v>
          </cell>
          <cell r="H25">
            <v>-255</v>
          </cell>
        </row>
        <row r="26">
          <cell r="C26">
            <v>71239</v>
          </cell>
          <cell r="D26" t="str">
            <v>OD AVEYRON-HERAULT-AUDE-PYRENEES ORIENT.</v>
          </cell>
          <cell r="E26">
            <v>5</v>
          </cell>
          <cell r="F26">
            <v>873</v>
          </cell>
          <cell r="G26">
            <v>631</v>
          </cell>
          <cell r="H26">
            <v>-237</v>
          </cell>
        </row>
        <row r="27">
          <cell r="C27">
            <v>71252</v>
          </cell>
          <cell r="D27" t="str">
            <v>OD BOUCHES DU RHONE</v>
          </cell>
          <cell r="E27">
            <v>5</v>
          </cell>
          <cell r="F27">
            <v>708</v>
          </cell>
          <cell r="G27">
            <v>391</v>
          </cell>
          <cell r="H27">
            <v>-312</v>
          </cell>
        </row>
        <row r="28">
          <cell r="C28">
            <v>71255</v>
          </cell>
          <cell r="D28" t="str">
            <v>OD VAR - BOUCHES DU RHONE</v>
          </cell>
          <cell r="E28">
            <v>9</v>
          </cell>
          <cell r="F28">
            <v>874</v>
          </cell>
          <cell r="G28">
            <v>757</v>
          </cell>
          <cell r="H28">
            <v>-108</v>
          </cell>
        </row>
        <row r="29">
          <cell r="C29">
            <v>71270</v>
          </cell>
          <cell r="D29" t="str">
            <v>OD VOSGES-HT RHIN-TR BEL-DOUBS-HTE MARNE</v>
          </cell>
          <cell r="E29">
            <v>9</v>
          </cell>
          <cell r="F29">
            <v>719</v>
          </cell>
          <cell r="G29">
            <v>471</v>
          </cell>
          <cell r="H29">
            <v>-239</v>
          </cell>
        </row>
        <row r="30">
          <cell r="C30">
            <v>700023</v>
          </cell>
          <cell r="D30" t="str">
            <v>OD PUY DE DOME - LOIRE - HAUTE LOIRE</v>
          </cell>
          <cell r="E30">
            <v>20</v>
          </cell>
          <cell r="F30">
            <v>918</v>
          </cell>
          <cell r="G30">
            <v>538</v>
          </cell>
          <cell r="H30">
            <v>-360</v>
          </cell>
        </row>
        <row r="31">
          <cell r="C31">
            <v>990572</v>
          </cell>
          <cell r="D31" t="str">
            <v>SECTEUR BLANC</v>
          </cell>
          <cell r="E31"/>
          <cell r="F31">
            <v>29</v>
          </cell>
          <cell r="G31">
            <v>3</v>
          </cell>
          <cell r="H31">
            <v>-26</v>
          </cell>
        </row>
        <row r="32">
          <cell r="C32">
            <v>990585</v>
          </cell>
          <cell r="D32" t="str">
            <v>SECTEUR BLANC</v>
          </cell>
          <cell r="E32"/>
          <cell r="F32">
            <v>23</v>
          </cell>
          <cell r="G32"/>
          <cell r="H32">
            <v>-23</v>
          </cell>
        </row>
        <row r="33">
          <cell r="C33">
            <v>0</v>
          </cell>
          <cell r="D33" t="str">
            <v>INC</v>
          </cell>
          <cell r="E33">
            <v>1</v>
          </cell>
          <cell r="F33">
            <v>1</v>
          </cell>
          <cell r="G33"/>
          <cell r="H33">
            <v>0</v>
          </cell>
        </row>
        <row r="34">
          <cell r="C34">
            <v>71024</v>
          </cell>
          <cell r="D34" t="str">
            <v>OD NORD LILLE</v>
          </cell>
          <cell r="E34">
            <v>6</v>
          </cell>
          <cell r="F34">
            <v>1046</v>
          </cell>
          <cell r="G34">
            <v>469</v>
          </cell>
          <cell r="H34">
            <v>-571</v>
          </cell>
        </row>
        <row r="35">
          <cell r="C35">
            <v>71031</v>
          </cell>
          <cell r="D35" t="str">
            <v>OD NORD LITTORAL</v>
          </cell>
          <cell r="E35">
            <v>13</v>
          </cell>
          <cell r="F35">
            <v>868</v>
          </cell>
          <cell r="G35">
            <v>427</v>
          </cell>
          <cell r="H35">
            <v>-428</v>
          </cell>
        </row>
        <row r="36">
          <cell r="C36">
            <v>71045</v>
          </cell>
          <cell r="D36" t="str">
            <v>OD NORD ARTOIS</v>
          </cell>
          <cell r="E36">
            <v>11</v>
          </cell>
          <cell r="F36">
            <v>887</v>
          </cell>
          <cell r="G36">
            <v>414</v>
          </cell>
          <cell r="H36">
            <v>-462</v>
          </cell>
        </row>
        <row r="37">
          <cell r="C37">
            <v>71063</v>
          </cell>
          <cell r="D37" t="str">
            <v>OD SEINE MARITIME</v>
          </cell>
          <cell r="E37">
            <v>9</v>
          </cell>
          <cell r="F37">
            <v>643</v>
          </cell>
          <cell r="G37">
            <v>401</v>
          </cell>
          <cell r="H37">
            <v>-233</v>
          </cell>
        </row>
        <row r="38">
          <cell r="C38">
            <v>71139</v>
          </cell>
          <cell r="D38" t="str">
            <v>OD ARDENNES - MARNE - MEUSE - AUBE</v>
          </cell>
          <cell r="E38">
            <v>6</v>
          </cell>
          <cell r="F38">
            <v>520</v>
          </cell>
          <cell r="G38">
            <v>278</v>
          </cell>
          <cell r="H38">
            <v>-236</v>
          </cell>
        </row>
        <row r="39">
          <cell r="C39">
            <v>71159</v>
          </cell>
          <cell r="D39" t="str">
            <v>OD MOSELLE - MEURTHE ET MOSELLE</v>
          </cell>
          <cell r="E39">
            <v>5</v>
          </cell>
          <cell r="F39">
            <v>659</v>
          </cell>
          <cell r="G39">
            <v>370</v>
          </cell>
          <cell r="H39">
            <v>-284</v>
          </cell>
        </row>
        <row r="40">
          <cell r="C40">
            <v>71276</v>
          </cell>
          <cell r="D40" t="str">
            <v>OD BAS RHIN - MOSELLE</v>
          </cell>
          <cell r="E40">
            <v>4</v>
          </cell>
          <cell r="F40">
            <v>556</v>
          </cell>
          <cell r="G40">
            <v>315</v>
          </cell>
          <cell r="H40">
            <v>-237</v>
          </cell>
        </row>
        <row r="41">
          <cell r="C41">
            <v>71505</v>
          </cell>
          <cell r="D41" t="str">
            <v>OD GRAND PARIS 75-92-93-94</v>
          </cell>
          <cell r="E41">
            <v>6</v>
          </cell>
          <cell r="F41">
            <v>891</v>
          </cell>
          <cell r="G41">
            <v>286</v>
          </cell>
          <cell r="H41">
            <v>-599</v>
          </cell>
        </row>
        <row r="42">
          <cell r="C42">
            <v>71506</v>
          </cell>
          <cell r="D42" t="str">
            <v>OD ESSONNE - LOIRET</v>
          </cell>
          <cell r="E42">
            <v>8</v>
          </cell>
          <cell r="F42">
            <v>595</v>
          </cell>
          <cell r="G42">
            <v>225</v>
          </cell>
          <cell r="H42">
            <v>-362</v>
          </cell>
        </row>
        <row r="43">
          <cell r="C43">
            <v>71507</v>
          </cell>
          <cell r="D43" t="str">
            <v>OD SEINE ET MARNE - YONNE</v>
          </cell>
          <cell r="E43">
            <v>4</v>
          </cell>
          <cell r="F43">
            <v>596</v>
          </cell>
          <cell r="G43">
            <v>704</v>
          </cell>
          <cell r="H43">
            <v>112</v>
          </cell>
        </row>
        <row r="44">
          <cell r="C44">
            <v>71662</v>
          </cell>
          <cell r="D44" t="str">
            <v>OD SOMME - OISE - AISNE</v>
          </cell>
          <cell r="E44">
            <v>4</v>
          </cell>
          <cell r="F44">
            <v>626</v>
          </cell>
          <cell r="G44">
            <v>197</v>
          </cell>
          <cell r="H44">
            <v>-425</v>
          </cell>
        </row>
        <row r="45">
          <cell r="C45">
            <v>990461</v>
          </cell>
          <cell r="D45" t="str">
            <v>SECTEUR BLANC</v>
          </cell>
          <cell r="E45"/>
          <cell r="F45">
            <v>11</v>
          </cell>
          <cell r="G45"/>
          <cell r="H45">
            <v>-11</v>
          </cell>
        </row>
        <row r="46">
          <cell r="C46">
            <v>990463</v>
          </cell>
          <cell r="D46" t="str">
            <v>SECTEUR BLANC</v>
          </cell>
          <cell r="E46"/>
          <cell r="F46">
            <v>25</v>
          </cell>
          <cell r="G46">
            <v>2</v>
          </cell>
          <cell r="H46">
            <v>-23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mul Résultat Chute"/>
      <sheetName val="Feuil1"/>
    </sheetNames>
    <sheetDataSet>
      <sheetData sheetId="0"/>
      <sheetData sheetId="1">
        <row r="2">
          <cell r="C2">
            <v>177094</v>
          </cell>
          <cell r="D2" t="str">
            <v>FASQUEL WILLY</v>
          </cell>
          <cell r="E2">
            <v>5.76</v>
          </cell>
          <cell r="F2">
            <v>0</v>
          </cell>
          <cell r="G2">
            <v>3.66</v>
          </cell>
          <cell r="H2">
            <v>9.48</v>
          </cell>
          <cell r="I2">
            <v>0.68</v>
          </cell>
          <cell r="J2">
            <v>5.95</v>
          </cell>
          <cell r="K2">
            <v>18.13</v>
          </cell>
          <cell r="L2">
            <v>0.94</v>
          </cell>
          <cell r="M2">
            <v>7.42</v>
          </cell>
          <cell r="N2">
            <v>22.43</v>
          </cell>
          <cell r="O2">
            <v>2.6</v>
          </cell>
          <cell r="P2">
            <v>9.32</v>
          </cell>
          <cell r="Q2">
            <v>55.8</v>
          </cell>
        </row>
        <row r="3">
          <cell r="C3">
            <v>185551</v>
          </cell>
          <cell r="D3" t="str">
            <v>GERONIMI BERNARD</v>
          </cell>
          <cell r="E3">
            <v>3.92</v>
          </cell>
          <cell r="F3">
            <v>0.68</v>
          </cell>
          <cell r="G3">
            <v>1</v>
          </cell>
          <cell r="H3">
            <v>9.25</v>
          </cell>
          <cell r="I3">
            <v>1.6</v>
          </cell>
          <cell r="J3">
            <v>3.49</v>
          </cell>
          <cell r="K3">
            <v>17.600000000000001</v>
          </cell>
          <cell r="L3">
            <v>2.96</v>
          </cell>
          <cell r="M3">
            <v>4.59</v>
          </cell>
          <cell r="N3">
            <v>20.43</v>
          </cell>
          <cell r="O3">
            <v>4.57</v>
          </cell>
          <cell r="P3">
            <v>9.2899999999999991</v>
          </cell>
          <cell r="Q3">
            <v>51.2</v>
          </cell>
        </row>
        <row r="4">
          <cell r="C4">
            <v>305330</v>
          </cell>
          <cell r="D4" t="str">
            <v>PHILIPPE NICOLAS</v>
          </cell>
          <cell r="E4">
            <v>7.66</v>
          </cell>
          <cell r="F4">
            <v>2.23</v>
          </cell>
          <cell r="G4">
            <v>1.47</v>
          </cell>
          <cell r="H4">
            <v>15.64</v>
          </cell>
          <cell r="I4">
            <v>2.0299999999999998</v>
          </cell>
          <cell r="J4">
            <v>3.81</v>
          </cell>
          <cell r="K4">
            <v>24.85</v>
          </cell>
          <cell r="L4">
            <v>6.07</v>
          </cell>
          <cell r="M4">
            <v>5.45</v>
          </cell>
          <cell r="N4">
            <v>26.04</v>
          </cell>
          <cell r="O4">
            <v>7.59</v>
          </cell>
          <cell r="P4">
            <v>6.27</v>
          </cell>
          <cell r="Q4">
            <v>74.19</v>
          </cell>
        </row>
        <row r="5">
          <cell r="C5">
            <v>193254</v>
          </cell>
          <cell r="D5" t="str">
            <v>BOURE DAVID</v>
          </cell>
          <cell r="E5">
            <v>7.52</v>
          </cell>
          <cell r="F5">
            <v>1.61</v>
          </cell>
          <cell r="G5">
            <v>1.39</v>
          </cell>
          <cell r="H5">
            <v>11.46</v>
          </cell>
          <cell r="I5">
            <v>5.03</v>
          </cell>
          <cell r="J5">
            <v>2.04</v>
          </cell>
          <cell r="K5">
            <v>21.12</v>
          </cell>
          <cell r="L5">
            <v>9.2899999999999991</v>
          </cell>
          <cell r="M5">
            <v>8.2799999999999994</v>
          </cell>
          <cell r="N5">
            <v>25.63</v>
          </cell>
          <cell r="O5">
            <v>10.220000000000001</v>
          </cell>
          <cell r="P5">
            <v>8.5399999999999991</v>
          </cell>
          <cell r="Q5">
            <v>65.73</v>
          </cell>
        </row>
        <row r="6">
          <cell r="C6">
            <v>193005</v>
          </cell>
          <cell r="D6" t="str">
            <v>COTE SEBASTIEN</v>
          </cell>
          <cell r="E6">
            <v>6.16</v>
          </cell>
          <cell r="F6">
            <v>0.46</v>
          </cell>
          <cell r="G6">
            <v>1.1200000000000001</v>
          </cell>
          <cell r="H6">
            <v>12.8</v>
          </cell>
          <cell r="I6">
            <v>2.8</v>
          </cell>
          <cell r="J6">
            <v>5.84</v>
          </cell>
          <cell r="K6">
            <v>22.63</v>
          </cell>
          <cell r="L6">
            <v>6.56</v>
          </cell>
          <cell r="M6">
            <v>13.21</v>
          </cell>
          <cell r="N6">
            <v>27.02</v>
          </cell>
          <cell r="O6">
            <v>5.68</v>
          </cell>
          <cell r="P6">
            <v>11.55</v>
          </cell>
          <cell r="Q6">
            <v>68.61</v>
          </cell>
        </row>
        <row r="7">
          <cell r="C7">
            <v>302041</v>
          </cell>
          <cell r="D7" t="str">
            <v>JULLION DAPHNEE</v>
          </cell>
          <cell r="E7">
            <v>6.87</v>
          </cell>
          <cell r="F7">
            <v>1.08</v>
          </cell>
          <cell r="G7">
            <v>1.66</v>
          </cell>
          <cell r="H7">
            <v>13.45</v>
          </cell>
          <cell r="I7">
            <v>5.2</v>
          </cell>
          <cell r="J7">
            <v>2.67</v>
          </cell>
          <cell r="K7">
            <v>21.39</v>
          </cell>
          <cell r="L7">
            <v>4.7</v>
          </cell>
          <cell r="M7">
            <v>5.9</v>
          </cell>
          <cell r="N7">
            <v>26.96</v>
          </cell>
          <cell r="O7">
            <v>6</v>
          </cell>
          <cell r="P7">
            <v>6.14</v>
          </cell>
          <cell r="Q7">
            <v>68.67</v>
          </cell>
        </row>
        <row r="8">
          <cell r="C8">
            <v>303103</v>
          </cell>
          <cell r="D8" t="str">
            <v>TEISSIER JEROME</v>
          </cell>
          <cell r="E8">
            <v>5.64</v>
          </cell>
          <cell r="F8">
            <v>0.18</v>
          </cell>
          <cell r="G8">
            <v>0.54</v>
          </cell>
          <cell r="H8">
            <v>9.4499999999999993</v>
          </cell>
          <cell r="I8">
            <v>0.51</v>
          </cell>
          <cell r="J8">
            <v>4.3600000000000003</v>
          </cell>
          <cell r="K8">
            <v>15.16</v>
          </cell>
          <cell r="L8">
            <v>0.56000000000000005</v>
          </cell>
          <cell r="M8">
            <v>4.9400000000000004</v>
          </cell>
          <cell r="N8">
            <v>19.309999999999999</v>
          </cell>
          <cell r="O8">
            <v>1.24</v>
          </cell>
          <cell r="P8">
            <v>7.41</v>
          </cell>
          <cell r="Q8">
            <v>49.56</v>
          </cell>
        </row>
        <row r="9">
          <cell r="C9">
            <v>301703</v>
          </cell>
          <cell r="D9" t="str">
            <v>HENNICOTTE JONATHAN</v>
          </cell>
          <cell r="E9">
            <v>5.3</v>
          </cell>
          <cell r="F9">
            <v>0.26</v>
          </cell>
          <cell r="G9">
            <v>0.23</v>
          </cell>
          <cell r="H9">
            <v>10.9</v>
          </cell>
          <cell r="I9">
            <v>2.36</v>
          </cell>
          <cell r="J9">
            <v>3.4</v>
          </cell>
          <cell r="K9">
            <v>22.61</v>
          </cell>
          <cell r="L9">
            <v>6.6</v>
          </cell>
          <cell r="M9">
            <v>10.58</v>
          </cell>
          <cell r="N9">
            <v>24.95</v>
          </cell>
          <cell r="O9">
            <v>5.58</v>
          </cell>
          <cell r="P9">
            <v>13.87</v>
          </cell>
          <cell r="Q9">
            <v>63.760000000000005</v>
          </cell>
        </row>
        <row r="10">
          <cell r="C10">
            <v>182484</v>
          </cell>
          <cell r="D10" t="str">
            <v>KERLOC H SYLVAIN</v>
          </cell>
          <cell r="E10">
            <v>5.71</v>
          </cell>
          <cell r="F10">
            <v>0.23</v>
          </cell>
          <cell r="G10">
            <v>0</v>
          </cell>
          <cell r="H10">
            <v>9.7799999999999994</v>
          </cell>
          <cell r="I10">
            <v>0.69</v>
          </cell>
          <cell r="J10">
            <v>2.62</v>
          </cell>
          <cell r="K10">
            <v>16.41</v>
          </cell>
          <cell r="L10">
            <v>2.72</v>
          </cell>
          <cell r="M10">
            <v>3.37</v>
          </cell>
          <cell r="N10">
            <v>24.19</v>
          </cell>
          <cell r="O10">
            <v>8.9</v>
          </cell>
          <cell r="P10">
            <v>5.12</v>
          </cell>
          <cell r="Q10">
            <v>56.09</v>
          </cell>
        </row>
        <row r="11">
          <cell r="C11">
            <v>304665</v>
          </cell>
          <cell r="D11" t="str">
            <v>LEGGER FABRIZIA</v>
          </cell>
          <cell r="E11">
            <v>4.84</v>
          </cell>
          <cell r="F11">
            <v>0.52</v>
          </cell>
          <cell r="G11">
            <v>0.64</v>
          </cell>
          <cell r="H11">
            <v>8.73</v>
          </cell>
          <cell r="I11">
            <v>0.52</v>
          </cell>
          <cell r="J11">
            <v>3.12</v>
          </cell>
          <cell r="K11">
            <v>17.03</v>
          </cell>
          <cell r="L11">
            <v>3.98</v>
          </cell>
          <cell r="M11">
            <v>5.29</v>
          </cell>
          <cell r="N11">
            <v>21.99</v>
          </cell>
          <cell r="O11">
            <v>7.18</v>
          </cell>
          <cell r="P11">
            <v>7.63</v>
          </cell>
          <cell r="Q11">
            <v>52.59</v>
          </cell>
        </row>
        <row r="12">
          <cell r="C12">
            <v>186531</v>
          </cell>
          <cell r="D12" t="str">
            <v>CLEMENT CHRISTOPHE</v>
          </cell>
          <cell r="E12">
            <v>4.09</v>
          </cell>
          <cell r="F12">
            <v>0.28000000000000003</v>
          </cell>
          <cell r="G12">
            <v>0.7</v>
          </cell>
          <cell r="H12">
            <v>7.65</v>
          </cell>
          <cell r="I12">
            <v>0.38</v>
          </cell>
          <cell r="J12">
            <v>3.58</v>
          </cell>
          <cell r="K12">
            <v>12.47</v>
          </cell>
          <cell r="L12">
            <v>1.47</v>
          </cell>
          <cell r="M12">
            <v>5.23</v>
          </cell>
          <cell r="N12">
            <v>16.37</v>
          </cell>
          <cell r="O12">
            <v>1.26</v>
          </cell>
          <cell r="P12">
            <v>3.49</v>
          </cell>
          <cell r="Q12">
            <v>40.58</v>
          </cell>
        </row>
        <row r="13">
          <cell r="C13">
            <v>305131</v>
          </cell>
          <cell r="D13" t="str">
            <v>CHIKLI BAPTISTE</v>
          </cell>
          <cell r="E13">
            <v>7.05</v>
          </cell>
          <cell r="F13">
            <v>0.56000000000000005</v>
          </cell>
          <cell r="G13">
            <v>1.39</v>
          </cell>
          <cell r="H13">
            <v>10.76</v>
          </cell>
          <cell r="I13">
            <v>2.66</v>
          </cell>
          <cell r="J13">
            <v>8.25</v>
          </cell>
          <cell r="K13">
            <v>14.84</v>
          </cell>
          <cell r="L13">
            <v>3.27</v>
          </cell>
          <cell r="M13">
            <v>5.29</v>
          </cell>
          <cell r="N13">
            <v>19.559999999999999</v>
          </cell>
          <cell r="O13">
            <v>5.64</v>
          </cell>
          <cell r="P13">
            <v>3.32</v>
          </cell>
          <cell r="Q13">
            <v>52.209999999999994</v>
          </cell>
        </row>
        <row r="14">
          <cell r="C14">
            <v>163397</v>
          </cell>
          <cell r="D14" t="str">
            <v>ZENOU FRANCK</v>
          </cell>
          <cell r="E14">
            <v>5.34</v>
          </cell>
          <cell r="F14">
            <v>0.59</v>
          </cell>
          <cell r="G14">
            <v>0</v>
          </cell>
          <cell r="H14">
            <v>9.17</v>
          </cell>
          <cell r="I14">
            <v>1.94</v>
          </cell>
          <cell r="J14">
            <v>4.5599999999999996</v>
          </cell>
          <cell r="K14">
            <v>16.89</v>
          </cell>
          <cell r="L14">
            <v>3.23</v>
          </cell>
          <cell r="M14">
            <v>4.88</v>
          </cell>
          <cell r="N14">
            <v>24.08</v>
          </cell>
          <cell r="O14">
            <v>4.16</v>
          </cell>
          <cell r="P14">
            <v>8.81</v>
          </cell>
          <cell r="Q14">
            <v>55.48</v>
          </cell>
        </row>
        <row r="15">
          <cell r="C15">
            <v>306077</v>
          </cell>
          <cell r="D15" t="str">
            <v>THIEBAUD JONATHAN</v>
          </cell>
          <cell r="E15">
            <v>6.52</v>
          </cell>
          <cell r="F15">
            <v>0.8</v>
          </cell>
          <cell r="G15">
            <v>0.91</v>
          </cell>
          <cell r="H15">
            <v>10.119999999999999</v>
          </cell>
          <cell r="I15">
            <v>0.38</v>
          </cell>
          <cell r="J15">
            <v>0.62</v>
          </cell>
          <cell r="K15">
            <v>18.739999999999998</v>
          </cell>
          <cell r="L15">
            <v>1.32</v>
          </cell>
          <cell r="M15">
            <v>6.88</v>
          </cell>
          <cell r="N15">
            <v>25.01</v>
          </cell>
          <cell r="O15">
            <v>3.34</v>
          </cell>
          <cell r="P15">
            <v>9.68</v>
          </cell>
          <cell r="Q15">
            <v>60.39</v>
          </cell>
        </row>
        <row r="16">
          <cell r="C16">
            <v>305931</v>
          </cell>
          <cell r="D16" t="str">
            <v>KARIGER JULIEN</v>
          </cell>
          <cell r="E16">
            <v>11.7</v>
          </cell>
          <cell r="F16">
            <v>0.65</v>
          </cell>
          <cell r="G16">
            <v>1.62</v>
          </cell>
          <cell r="H16">
            <v>20.63</v>
          </cell>
          <cell r="I16">
            <v>3.42</v>
          </cell>
          <cell r="J16">
            <v>7.65</v>
          </cell>
          <cell r="K16">
            <v>26.53</v>
          </cell>
          <cell r="L16">
            <v>3.26</v>
          </cell>
          <cell r="M16">
            <v>5.88</v>
          </cell>
          <cell r="N16">
            <v>33.4</v>
          </cell>
          <cell r="O16">
            <v>12</v>
          </cell>
          <cell r="P16">
            <v>8.77</v>
          </cell>
          <cell r="Q16">
            <v>92.259999999999991</v>
          </cell>
        </row>
        <row r="17">
          <cell r="C17">
            <v>190355</v>
          </cell>
          <cell r="D17" t="str">
            <v>FRACASSETTI FABIO</v>
          </cell>
          <cell r="E17">
            <v>3.87</v>
          </cell>
          <cell r="F17">
            <v>1.46</v>
          </cell>
          <cell r="G17">
            <v>1.57</v>
          </cell>
          <cell r="H17">
            <v>8.06</v>
          </cell>
          <cell r="I17">
            <v>2</v>
          </cell>
          <cell r="J17">
            <v>2.06</v>
          </cell>
          <cell r="K17">
            <v>15.2</v>
          </cell>
          <cell r="L17">
            <v>1.78</v>
          </cell>
          <cell r="M17">
            <v>3.64</v>
          </cell>
          <cell r="N17">
            <v>21.33</v>
          </cell>
          <cell r="O17">
            <v>2.16</v>
          </cell>
          <cell r="P17">
            <v>10.14</v>
          </cell>
          <cell r="Q17">
            <v>48.459999999999994</v>
          </cell>
        </row>
        <row r="18">
          <cell r="C18">
            <v>193087</v>
          </cell>
          <cell r="D18" t="str">
            <v>LEVEQUE NICOLAS</v>
          </cell>
          <cell r="E18">
            <v>4.5599999999999996</v>
          </cell>
          <cell r="F18">
            <v>1.04</v>
          </cell>
          <cell r="G18">
            <v>0.74</v>
          </cell>
          <cell r="H18">
            <v>6.25</v>
          </cell>
          <cell r="I18">
            <v>2.0699999999999998</v>
          </cell>
          <cell r="J18">
            <v>3.17</v>
          </cell>
          <cell r="K18">
            <v>12.05</v>
          </cell>
          <cell r="L18">
            <v>4.08</v>
          </cell>
          <cell r="M18">
            <v>4.54</v>
          </cell>
          <cell r="N18">
            <v>16.91</v>
          </cell>
          <cell r="O18">
            <v>5.28</v>
          </cell>
          <cell r="P18">
            <v>5.31</v>
          </cell>
          <cell r="Q18">
            <v>39.769999999999996</v>
          </cell>
        </row>
        <row r="19">
          <cell r="C19">
            <v>170189</v>
          </cell>
          <cell r="D19" t="str">
            <v>PLANCON SEBASTIEN</v>
          </cell>
          <cell r="E19">
            <v>3.6</v>
          </cell>
          <cell r="F19">
            <v>0.14000000000000001</v>
          </cell>
          <cell r="G19">
            <v>1.1100000000000001</v>
          </cell>
          <cell r="H19">
            <v>8.18</v>
          </cell>
          <cell r="I19">
            <v>1.1299999999999999</v>
          </cell>
          <cell r="J19">
            <v>3.82</v>
          </cell>
          <cell r="K19">
            <v>13.86</v>
          </cell>
          <cell r="L19">
            <v>3.13</v>
          </cell>
          <cell r="M19">
            <v>6.07</v>
          </cell>
          <cell r="N19">
            <v>19.52</v>
          </cell>
          <cell r="O19">
            <v>3.44</v>
          </cell>
          <cell r="P19">
            <v>7.66</v>
          </cell>
          <cell r="Q19">
            <v>45.16</v>
          </cell>
        </row>
        <row r="20">
          <cell r="C20">
            <v>306484</v>
          </cell>
          <cell r="D20" t="str">
            <v>LAUZANAS GUILLAUME</v>
          </cell>
          <cell r="E20">
            <v>4.13</v>
          </cell>
          <cell r="F20">
            <v>0.41</v>
          </cell>
          <cell r="G20">
            <v>1.08</v>
          </cell>
          <cell r="H20">
            <v>7.8</v>
          </cell>
          <cell r="I20">
            <v>0.5</v>
          </cell>
          <cell r="J20">
            <v>5.39</v>
          </cell>
          <cell r="K20">
            <v>11.66</v>
          </cell>
          <cell r="L20">
            <v>0.94</v>
          </cell>
          <cell r="M20">
            <v>6.85</v>
          </cell>
          <cell r="N20">
            <v>15.13</v>
          </cell>
          <cell r="O20">
            <v>1.59</v>
          </cell>
          <cell r="P20">
            <v>7.06</v>
          </cell>
          <cell r="Q20">
            <v>38.72</v>
          </cell>
        </row>
        <row r="21">
          <cell r="C21">
            <v>175115</v>
          </cell>
          <cell r="D21" t="str">
            <v>LECOQ PABLO</v>
          </cell>
          <cell r="E21">
            <v>3.5</v>
          </cell>
          <cell r="F21">
            <v>0.14000000000000001</v>
          </cell>
          <cell r="G21">
            <v>1.0900000000000001</v>
          </cell>
          <cell r="H21">
            <v>5.56</v>
          </cell>
          <cell r="I21">
            <v>0.71</v>
          </cell>
          <cell r="J21">
            <v>2.2799999999999998</v>
          </cell>
          <cell r="K21">
            <v>11.1</v>
          </cell>
          <cell r="L21">
            <v>2.38</v>
          </cell>
          <cell r="M21">
            <v>2.75</v>
          </cell>
          <cell r="N21">
            <v>15.19</v>
          </cell>
          <cell r="O21">
            <v>1.91</v>
          </cell>
          <cell r="P21">
            <v>5.0599999999999996</v>
          </cell>
          <cell r="Q21">
            <v>35.349999999999994</v>
          </cell>
        </row>
        <row r="22">
          <cell r="C22">
            <v>190433</v>
          </cell>
          <cell r="D22" t="str">
            <v>GUIHARD JOHANN</v>
          </cell>
          <cell r="E22">
            <v>2.62</v>
          </cell>
          <cell r="F22">
            <v>0.08</v>
          </cell>
          <cell r="G22">
            <v>0.43</v>
          </cell>
          <cell r="H22">
            <v>6.03</v>
          </cell>
          <cell r="I22">
            <v>4.04</v>
          </cell>
          <cell r="J22">
            <v>3.48</v>
          </cell>
          <cell r="K22">
            <v>14.49</v>
          </cell>
          <cell r="L22">
            <v>2.95</v>
          </cell>
          <cell r="M22">
            <v>6.13</v>
          </cell>
          <cell r="N22">
            <v>19.25</v>
          </cell>
          <cell r="O22">
            <v>1.34</v>
          </cell>
          <cell r="P22">
            <v>9.6999999999999993</v>
          </cell>
          <cell r="Q22">
            <v>42.39</v>
          </cell>
        </row>
        <row r="23">
          <cell r="C23">
            <v>306176</v>
          </cell>
          <cell r="D23" t="str">
            <v>CORVELLEC BERENGERE</v>
          </cell>
          <cell r="E23">
            <v>4.1100000000000003</v>
          </cell>
          <cell r="F23">
            <v>0.18</v>
          </cell>
          <cell r="G23">
            <v>0.44</v>
          </cell>
          <cell r="H23">
            <v>5.68</v>
          </cell>
          <cell r="I23">
            <v>0.56000000000000005</v>
          </cell>
          <cell r="J23">
            <v>3.35</v>
          </cell>
          <cell r="K23">
            <v>11.93</v>
          </cell>
          <cell r="L23">
            <v>1.32</v>
          </cell>
          <cell r="M23">
            <v>4.28</v>
          </cell>
          <cell r="N23">
            <v>14.31</v>
          </cell>
          <cell r="O23">
            <v>8.1</v>
          </cell>
          <cell r="P23">
            <v>4.8499999999999996</v>
          </cell>
          <cell r="Q23">
            <v>36.03</v>
          </cell>
        </row>
        <row r="24">
          <cell r="C24">
            <v>305493</v>
          </cell>
          <cell r="D24" t="str">
            <v>DEVILLIER AURELIE</v>
          </cell>
          <cell r="E24">
            <v>4.43</v>
          </cell>
          <cell r="F24">
            <v>0.93</v>
          </cell>
          <cell r="G24">
            <v>1.78</v>
          </cell>
          <cell r="H24">
            <v>11.18</v>
          </cell>
          <cell r="I24">
            <v>0.83</v>
          </cell>
          <cell r="J24">
            <v>4.9800000000000004</v>
          </cell>
          <cell r="K24">
            <v>20.57</v>
          </cell>
          <cell r="L24">
            <v>2.2200000000000002</v>
          </cell>
          <cell r="M24">
            <v>5.91</v>
          </cell>
          <cell r="N24">
            <v>22.57</v>
          </cell>
          <cell r="O24">
            <v>4.47</v>
          </cell>
          <cell r="P24">
            <v>8.6300000000000008</v>
          </cell>
          <cell r="Q24">
            <v>58.75</v>
          </cell>
        </row>
        <row r="25">
          <cell r="C25">
            <v>300602</v>
          </cell>
          <cell r="D25" t="str">
            <v>HARY MARYAN</v>
          </cell>
          <cell r="E25">
            <v>4.6900000000000004</v>
          </cell>
          <cell r="F25">
            <v>1.01</v>
          </cell>
          <cell r="G25">
            <v>1.67</v>
          </cell>
          <cell r="H25">
            <v>11.05</v>
          </cell>
          <cell r="I25">
            <v>3.07</v>
          </cell>
          <cell r="J25">
            <v>3.47</v>
          </cell>
          <cell r="K25">
            <v>17.12</v>
          </cell>
          <cell r="L25">
            <v>4.05</v>
          </cell>
          <cell r="M25">
            <v>4.43</v>
          </cell>
          <cell r="N25">
            <v>21.79</v>
          </cell>
          <cell r="O25">
            <v>5.03</v>
          </cell>
          <cell r="P25">
            <v>4.1900000000000004</v>
          </cell>
          <cell r="Q25">
            <v>54.65</v>
          </cell>
        </row>
        <row r="26">
          <cell r="C26">
            <v>306306</v>
          </cell>
          <cell r="D26" t="str">
            <v>QUIROSA FLAVIEN</v>
          </cell>
          <cell r="E26">
            <v>5.52</v>
          </cell>
          <cell r="F26">
            <v>0.31</v>
          </cell>
          <cell r="G26">
            <v>1.33</v>
          </cell>
          <cell r="H26">
            <v>9.33</v>
          </cell>
          <cell r="I26">
            <v>2.4300000000000002</v>
          </cell>
          <cell r="J26">
            <v>3.41</v>
          </cell>
          <cell r="K26">
            <v>15.81</v>
          </cell>
          <cell r="L26">
            <v>4.1900000000000004</v>
          </cell>
          <cell r="M26">
            <v>9.5500000000000007</v>
          </cell>
          <cell r="N26">
            <v>22.5</v>
          </cell>
          <cell r="O26">
            <v>2.7</v>
          </cell>
          <cell r="P26">
            <v>11.07</v>
          </cell>
          <cell r="Q26">
            <v>53.16</v>
          </cell>
        </row>
        <row r="27">
          <cell r="C27">
            <v>192093</v>
          </cell>
          <cell r="D27" t="str">
            <v>LIOPE GUILLAUME</v>
          </cell>
          <cell r="E27">
            <v>7.7</v>
          </cell>
          <cell r="F27">
            <v>2.27</v>
          </cell>
          <cell r="G27">
            <v>1.87</v>
          </cell>
          <cell r="H27">
            <v>8.1</v>
          </cell>
          <cell r="I27">
            <v>1.21</v>
          </cell>
          <cell r="J27">
            <v>3.09</v>
          </cell>
          <cell r="K27">
            <v>13.86</v>
          </cell>
          <cell r="L27">
            <v>1.96</v>
          </cell>
          <cell r="M27">
            <v>5.78</v>
          </cell>
          <cell r="N27">
            <v>19.13</v>
          </cell>
          <cell r="O27">
            <v>3.01</v>
          </cell>
          <cell r="P27">
            <v>5.96</v>
          </cell>
          <cell r="Q27">
            <v>48.79</v>
          </cell>
        </row>
        <row r="28">
          <cell r="C28">
            <v>193601</v>
          </cell>
          <cell r="D28" t="str">
            <v>MORTIER PIERRICK</v>
          </cell>
          <cell r="E28">
            <v>5</v>
          </cell>
          <cell r="F28">
            <v>1.17</v>
          </cell>
          <cell r="G28">
            <v>2.37</v>
          </cell>
          <cell r="H28">
            <v>8.16</v>
          </cell>
          <cell r="I28">
            <v>1.1399999999999999</v>
          </cell>
          <cell r="J28">
            <v>5.5</v>
          </cell>
          <cell r="K28">
            <v>17.399999999999999</v>
          </cell>
          <cell r="L28">
            <v>4</v>
          </cell>
          <cell r="M28">
            <v>7.6</v>
          </cell>
          <cell r="N28">
            <v>22.12</v>
          </cell>
          <cell r="O28">
            <v>6.88</v>
          </cell>
          <cell r="P28">
            <v>15.39</v>
          </cell>
          <cell r="Q28">
            <v>52.68</v>
          </cell>
        </row>
        <row r="29">
          <cell r="C29">
            <v>172115</v>
          </cell>
          <cell r="D29" t="str">
            <v>BACQUET GREGORY</v>
          </cell>
          <cell r="E29">
            <v>5.17</v>
          </cell>
          <cell r="F29">
            <v>1.1399999999999999</v>
          </cell>
          <cell r="G29">
            <v>0.7</v>
          </cell>
          <cell r="H29">
            <v>9.24</v>
          </cell>
          <cell r="I29">
            <v>1.46</v>
          </cell>
          <cell r="J29">
            <v>3.05</v>
          </cell>
          <cell r="K29">
            <v>18.03</v>
          </cell>
          <cell r="L29">
            <v>4.2</v>
          </cell>
          <cell r="M29">
            <v>4.9000000000000004</v>
          </cell>
          <cell r="N29">
            <v>23.95</v>
          </cell>
          <cell r="O29">
            <v>6.98</v>
          </cell>
          <cell r="P29">
            <v>9.41</v>
          </cell>
          <cell r="Q29">
            <v>56.39</v>
          </cell>
        </row>
        <row r="30">
          <cell r="C30">
            <v>179897</v>
          </cell>
          <cell r="D30" t="str">
            <v>GATHELIER SYLVAIN</v>
          </cell>
          <cell r="E30">
            <v>5.71</v>
          </cell>
          <cell r="F30">
            <v>2.17</v>
          </cell>
          <cell r="G30">
            <v>0.73</v>
          </cell>
          <cell r="H30">
            <v>9.9499999999999993</v>
          </cell>
          <cell r="I30">
            <v>2.87</v>
          </cell>
          <cell r="J30">
            <v>2.85</v>
          </cell>
          <cell r="K30">
            <v>15.5</v>
          </cell>
          <cell r="L30">
            <v>4.0999999999999996</v>
          </cell>
          <cell r="M30">
            <v>6.88</v>
          </cell>
          <cell r="N30">
            <v>21.61</v>
          </cell>
          <cell r="O30">
            <v>5.52</v>
          </cell>
          <cell r="P30">
            <v>9</v>
          </cell>
          <cell r="Q30">
            <v>52.769999999999996</v>
          </cell>
        </row>
        <row r="31">
          <cell r="C31">
            <v>306760</v>
          </cell>
          <cell r="D31" t="str">
            <v>ALLAROUSSE VIRGINIE</v>
          </cell>
          <cell r="E31">
            <v>6.15</v>
          </cell>
          <cell r="F31">
            <v>0.25</v>
          </cell>
          <cell r="G31">
            <v>1.7</v>
          </cell>
          <cell r="H31">
            <v>10.17</v>
          </cell>
          <cell r="I31">
            <v>2.4500000000000002</v>
          </cell>
          <cell r="J31">
            <v>5.07</v>
          </cell>
          <cell r="K31">
            <v>13.87</v>
          </cell>
          <cell r="L31">
            <v>2.13</v>
          </cell>
          <cell r="M31">
            <v>3.73</v>
          </cell>
          <cell r="N31">
            <v>18.7</v>
          </cell>
          <cell r="O31">
            <v>2.12</v>
          </cell>
          <cell r="P31">
            <v>3.97</v>
          </cell>
          <cell r="Q31">
            <v>48.89</v>
          </cell>
        </row>
        <row r="32">
          <cell r="C32">
            <v>305941</v>
          </cell>
          <cell r="D32" t="str">
            <v>TRAGEL SAMUEL</v>
          </cell>
          <cell r="E32">
            <v>4.17</v>
          </cell>
          <cell r="F32">
            <v>0.13</v>
          </cell>
          <cell r="G32">
            <v>0.94</v>
          </cell>
          <cell r="H32">
            <v>7.65</v>
          </cell>
          <cell r="I32">
            <v>0.66</v>
          </cell>
          <cell r="J32">
            <v>1.1299999999999999</v>
          </cell>
          <cell r="K32">
            <v>14.92</v>
          </cell>
          <cell r="L32">
            <v>3.55</v>
          </cell>
          <cell r="M32">
            <v>5.56</v>
          </cell>
          <cell r="N32">
            <v>19.420000000000002</v>
          </cell>
          <cell r="O32">
            <v>2.99</v>
          </cell>
          <cell r="P32">
            <v>5.71</v>
          </cell>
          <cell r="Q32">
            <v>46.160000000000004</v>
          </cell>
        </row>
        <row r="33">
          <cell r="C33">
            <v>300268</v>
          </cell>
          <cell r="D33" t="str">
            <v>LAURA PIERRE FRA</v>
          </cell>
          <cell r="E33">
            <v>3.54</v>
          </cell>
          <cell r="F33">
            <v>0.57999999999999996</v>
          </cell>
          <cell r="G33">
            <v>0.59</v>
          </cell>
          <cell r="H33">
            <v>7.53</v>
          </cell>
          <cell r="I33">
            <v>0.42</v>
          </cell>
          <cell r="J33">
            <v>1.48</v>
          </cell>
          <cell r="K33">
            <v>15.08</v>
          </cell>
          <cell r="L33">
            <v>2.5299999999999998</v>
          </cell>
          <cell r="M33">
            <v>2.87</v>
          </cell>
          <cell r="N33">
            <v>18.829999999999998</v>
          </cell>
          <cell r="O33">
            <v>3.03</v>
          </cell>
          <cell r="P33">
            <v>4.9800000000000004</v>
          </cell>
          <cell r="Q33">
            <v>44.98</v>
          </cell>
        </row>
        <row r="34">
          <cell r="C34">
            <v>182240</v>
          </cell>
          <cell r="D34" t="str">
            <v>MARTINELLI FREDERIC</v>
          </cell>
          <cell r="E34">
            <v>6.73</v>
          </cell>
          <cell r="F34">
            <v>0.18</v>
          </cell>
          <cell r="G34">
            <v>3.22</v>
          </cell>
          <cell r="H34">
            <v>12.33</v>
          </cell>
          <cell r="I34">
            <v>2.1800000000000002</v>
          </cell>
          <cell r="J34">
            <v>2.57</v>
          </cell>
          <cell r="K34">
            <v>19.93</v>
          </cell>
          <cell r="L34">
            <v>6.05</v>
          </cell>
          <cell r="M34">
            <v>3.81</v>
          </cell>
          <cell r="N34">
            <v>22.27</v>
          </cell>
          <cell r="O34">
            <v>12.08</v>
          </cell>
          <cell r="P34">
            <v>6.92</v>
          </cell>
          <cell r="Q34">
            <v>61.260000000000005</v>
          </cell>
        </row>
        <row r="35">
          <cell r="C35">
            <v>71507</v>
          </cell>
          <cell r="D35" t="str">
            <v xml:space="preserve">OD SEINE ET </v>
          </cell>
          <cell r="E35">
            <v>7.23</v>
          </cell>
          <cell r="F35">
            <v>0.01</v>
          </cell>
          <cell r="G35">
            <v>1.25</v>
          </cell>
          <cell r="H35">
            <v>10.119999999999999</v>
          </cell>
          <cell r="I35">
            <v>0.77</v>
          </cell>
          <cell r="J35">
            <v>4.5</v>
          </cell>
          <cell r="K35">
            <v>18</v>
          </cell>
          <cell r="L35">
            <v>2.78</v>
          </cell>
          <cell r="M35">
            <v>4.79</v>
          </cell>
          <cell r="N35">
            <v>23.69</v>
          </cell>
          <cell r="O35">
            <v>2.93</v>
          </cell>
          <cell r="P35">
            <v>5.99</v>
          </cell>
          <cell r="Q35">
            <v>59.040000000000006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ductivité OD"/>
      <sheetName val="Feuil1"/>
    </sheetNames>
    <sheetDataSet>
      <sheetData sheetId="0"/>
      <sheetData sheetId="1">
        <row r="3">
          <cell r="C3">
            <v>71129</v>
          </cell>
          <cell r="D3">
            <v>3.2</v>
          </cell>
          <cell r="E3">
            <v>2.09</v>
          </cell>
          <cell r="F3">
            <v>1.0900000000000001</v>
          </cell>
          <cell r="G3">
            <v>1.0900000000000001</v>
          </cell>
          <cell r="H3">
            <v>4.2699999999999996</v>
          </cell>
          <cell r="I3">
            <v>0.93</v>
          </cell>
          <cell r="J3">
            <v>0.73</v>
          </cell>
          <cell r="K3">
            <v>9.1300000000000008</v>
          </cell>
          <cell r="L3">
            <v>77.88</v>
          </cell>
          <cell r="M3"/>
        </row>
        <row r="4">
          <cell r="C4">
            <v>70066</v>
          </cell>
          <cell r="D4">
            <v>3.14</v>
          </cell>
          <cell r="E4">
            <v>3.46</v>
          </cell>
          <cell r="F4">
            <v>2.36</v>
          </cell>
          <cell r="G4">
            <v>2.66</v>
          </cell>
          <cell r="H4">
            <v>8.48</v>
          </cell>
          <cell r="I4">
            <v>2.78</v>
          </cell>
          <cell r="J4">
            <v>0.55000000000000004</v>
          </cell>
          <cell r="K4">
            <v>14.96</v>
          </cell>
          <cell r="L4">
            <v>63.57</v>
          </cell>
          <cell r="M4">
            <v>4.4400000000000004</v>
          </cell>
        </row>
        <row r="5">
          <cell r="C5">
            <v>71139</v>
          </cell>
          <cell r="D5">
            <v>3.07</v>
          </cell>
          <cell r="E5">
            <v>3.55</v>
          </cell>
          <cell r="F5">
            <v>1.1100000000000001</v>
          </cell>
          <cell r="G5">
            <v>1.1100000000000001</v>
          </cell>
          <cell r="H5">
            <v>5.7700000000000005</v>
          </cell>
          <cell r="I5">
            <v>1.61</v>
          </cell>
          <cell r="J5">
            <v>1.21</v>
          </cell>
          <cell r="K5">
            <v>11.64</v>
          </cell>
          <cell r="L5">
            <v>76.72</v>
          </cell>
          <cell r="M5"/>
        </row>
        <row r="6">
          <cell r="C6">
            <v>71239</v>
          </cell>
          <cell r="D6">
            <v>4.2699999999999996</v>
          </cell>
          <cell r="E6">
            <v>5.33</v>
          </cell>
          <cell r="F6">
            <v>1.52</v>
          </cell>
          <cell r="G6">
            <v>2.42</v>
          </cell>
          <cell r="H6">
            <v>9.27</v>
          </cell>
          <cell r="I6">
            <v>2.06</v>
          </cell>
          <cell r="J6">
            <v>1.07</v>
          </cell>
          <cell r="K6">
            <v>16.66</v>
          </cell>
          <cell r="L6">
            <v>73.17</v>
          </cell>
          <cell r="M6"/>
        </row>
        <row r="7">
          <cell r="C7">
            <v>71276</v>
          </cell>
          <cell r="D7">
            <v>6.01</v>
          </cell>
          <cell r="E7">
            <v>4.09</v>
          </cell>
          <cell r="F7">
            <v>2.34</v>
          </cell>
          <cell r="G7">
            <v>2.96</v>
          </cell>
          <cell r="H7">
            <v>9.39</v>
          </cell>
          <cell r="I7">
            <v>2.08</v>
          </cell>
          <cell r="J7">
            <v>1.31</v>
          </cell>
          <cell r="K7">
            <v>18.78</v>
          </cell>
          <cell r="L7">
            <v>73.16</v>
          </cell>
          <cell r="M7">
            <v>27.22</v>
          </cell>
        </row>
        <row r="8">
          <cell r="C8">
            <v>71252</v>
          </cell>
          <cell r="D8">
            <v>4.1900000000000004</v>
          </cell>
          <cell r="E8">
            <v>7.53</v>
          </cell>
          <cell r="F8">
            <v>0.97</v>
          </cell>
          <cell r="G8">
            <v>0.95</v>
          </cell>
          <cell r="H8">
            <v>9.4499999999999993</v>
          </cell>
          <cell r="I8">
            <v>2.39</v>
          </cell>
          <cell r="J8">
            <v>1.1100000000000001</v>
          </cell>
          <cell r="K8">
            <v>17.14</v>
          </cell>
          <cell r="L8">
            <v>80.510000000000005</v>
          </cell>
          <cell r="M8"/>
        </row>
        <row r="9">
          <cell r="C9">
            <v>71607</v>
          </cell>
          <cell r="D9">
            <v>3.66</v>
          </cell>
          <cell r="E9">
            <v>4.74</v>
          </cell>
          <cell r="F9">
            <v>1.44</v>
          </cell>
          <cell r="G9">
            <v>1.59</v>
          </cell>
          <cell r="H9">
            <v>7.77</v>
          </cell>
          <cell r="I9">
            <v>1.53</v>
          </cell>
          <cell r="J9">
            <v>1.25</v>
          </cell>
          <cell r="K9">
            <v>14.21</v>
          </cell>
          <cell r="L9">
            <v>78.040000000000006</v>
          </cell>
          <cell r="M9"/>
        </row>
        <row r="10">
          <cell r="C10">
            <v>71506</v>
          </cell>
          <cell r="D10">
            <v>3.48</v>
          </cell>
          <cell r="E10">
            <v>2.94</v>
          </cell>
          <cell r="F10">
            <v>1.71</v>
          </cell>
          <cell r="G10">
            <v>1.42</v>
          </cell>
          <cell r="H10">
            <v>6.07</v>
          </cell>
          <cell r="I10">
            <v>1.21</v>
          </cell>
          <cell r="J10">
            <v>0.96</v>
          </cell>
          <cell r="K10">
            <v>11.71</v>
          </cell>
          <cell r="L10">
            <v>77.540000000000006</v>
          </cell>
          <cell r="M10"/>
        </row>
        <row r="11">
          <cell r="C11">
            <v>71591</v>
          </cell>
          <cell r="D11">
            <v>3.89</v>
          </cell>
          <cell r="E11">
            <v>3.34</v>
          </cell>
          <cell r="F11">
            <v>0.68</v>
          </cell>
          <cell r="G11">
            <v>0.98</v>
          </cell>
          <cell r="H11">
            <v>5</v>
          </cell>
          <cell r="I11">
            <v>1.95</v>
          </cell>
          <cell r="J11">
            <v>0.9</v>
          </cell>
          <cell r="K11">
            <v>11.74</v>
          </cell>
          <cell r="L11">
            <v>75.040000000000006</v>
          </cell>
          <cell r="M11"/>
        </row>
        <row r="12">
          <cell r="C12">
            <v>71606</v>
          </cell>
          <cell r="D12">
            <v>2.79</v>
          </cell>
          <cell r="E12">
            <v>1.93</v>
          </cell>
          <cell r="F12">
            <v>1.74</v>
          </cell>
          <cell r="G12">
            <v>1.25</v>
          </cell>
          <cell r="H12">
            <v>4.92</v>
          </cell>
          <cell r="I12">
            <v>1.48</v>
          </cell>
          <cell r="J12">
            <v>0.56999999999999995</v>
          </cell>
          <cell r="K12">
            <v>9.75</v>
          </cell>
          <cell r="L12">
            <v>72.099999999999994</v>
          </cell>
          <cell r="M12"/>
        </row>
        <row r="13">
          <cell r="C13">
            <v>71505</v>
          </cell>
          <cell r="D13">
            <v>3.31</v>
          </cell>
          <cell r="E13">
            <v>2.15</v>
          </cell>
          <cell r="F13">
            <v>1.4</v>
          </cell>
          <cell r="G13">
            <v>1.0900000000000001</v>
          </cell>
          <cell r="H13">
            <v>4.6399999999999997</v>
          </cell>
          <cell r="I13">
            <v>1.32</v>
          </cell>
          <cell r="J13">
            <v>0.54</v>
          </cell>
          <cell r="K13">
            <v>9.81</v>
          </cell>
          <cell r="L13">
            <v>75.430000000000007</v>
          </cell>
          <cell r="M13">
            <v>10.56</v>
          </cell>
        </row>
        <row r="14">
          <cell r="C14">
            <v>71174</v>
          </cell>
          <cell r="D14">
            <v>4.51</v>
          </cell>
          <cell r="E14">
            <v>3.33</v>
          </cell>
          <cell r="F14">
            <v>3.09</v>
          </cell>
          <cell r="G14">
            <v>2.36</v>
          </cell>
          <cell r="H14">
            <v>8.7799999999999994</v>
          </cell>
          <cell r="I14">
            <v>2.75</v>
          </cell>
          <cell r="J14">
            <v>2.33</v>
          </cell>
          <cell r="K14">
            <v>18.36</v>
          </cell>
          <cell r="L14">
            <v>72.17</v>
          </cell>
          <cell r="M14"/>
        </row>
        <row r="15">
          <cell r="C15">
            <v>71592</v>
          </cell>
          <cell r="D15">
            <v>4.9800000000000004</v>
          </cell>
          <cell r="E15">
            <v>3.69</v>
          </cell>
          <cell r="F15">
            <v>1.04</v>
          </cell>
          <cell r="G15">
            <v>1.77</v>
          </cell>
          <cell r="H15">
            <v>6.5</v>
          </cell>
          <cell r="I15">
            <v>2</v>
          </cell>
          <cell r="J15">
            <v>2.0699999999999998</v>
          </cell>
          <cell r="K15">
            <v>15.54</v>
          </cell>
          <cell r="L15">
            <v>75.739999999999995</v>
          </cell>
          <cell r="M15"/>
        </row>
        <row r="16">
          <cell r="C16">
            <v>71601</v>
          </cell>
          <cell r="D16">
            <v>2.74</v>
          </cell>
          <cell r="E16">
            <v>3.08</v>
          </cell>
          <cell r="F16">
            <v>0.95</v>
          </cell>
          <cell r="G16">
            <v>1.96</v>
          </cell>
          <cell r="H16">
            <v>5.99</v>
          </cell>
          <cell r="I16">
            <v>2.1800000000000002</v>
          </cell>
          <cell r="J16">
            <v>0.9</v>
          </cell>
          <cell r="K16">
            <v>11.81</v>
          </cell>
          <cell r="L16">
            <v>64.94</v>
          </cell>
          <cell r="M16"/>
        </row>
        <row r="17">
          <cell r="C17">
            <v>70930</v>
          </cell>
          <cell r="D17">
            <v>5.32</v>
          </cell>
          <cell r="E17">
            <v>4.2300000000000004</v>
          </cell>
          <cell r="F17">
            <v>1.72</v>
          </cell>
          <cell r="G17">
            <v>3.01</v>
          </cell>
          <cell r="H17">
            <v>8.9600000000000009</v>
          </cell>
          <cell r="I17">
            <v>3.1</v>
          </cell>
          <cell r="J17">
            <v>1.17</v>
          </cell>
          <cell r="K17">
            <v>18.55</v>
          </cell>
          <cell r="L17">
            <v>67.06</v>
          </cell>
          <cell r="M17"/>
        </row>
        <row r="18">
          <cell r="C18">
            <v>71602</v>
          </cell>
          <cell r="D18">
            <v>4.04</v>
          </cell>
          <cell r="E18">
            <v>2.76</v>
          </cell>
          <cell r="F18">
            <v>1.52</v>
          </cell>
          <cell r="G18">
            <v>1.64</v>
          </cell>
          <cell r="H18">
            <v>5.919999999999999</v>
          </cell>
          <cell r="I18">
            <v>0.91</v>
          </cell>
          <cell r="J18">
            <v>1.91</v>
          </cell>
          <cell r="K18">
            <v>12.78</v>
          </cell>
          <cell r="L18">
            <v>80.05</v>
          </cell>
          <cell r="M18"/>
        </row>
        <row r="19">
          <cell r="C19">
            <v>71594</v>
          </cell>
          <cell r="D19">
            <v>5.36</v>
          </cell>
          <cell r="E19">
            <v>3.01</v>
          </cell>
          <cell r="F19">
            <v>0.46</v>
          </cell>
          <cell r="G19">
            <v>0.97</v>
          </cell>
          <cell r="H19">
            <v>4.4399999999999995</v>
          </cell>
          <cell r="I19">
            <v>1.1599999999999999</v>
          </cell>
          <cell r="J19">
            <v>1.03</v>
          </cell>
          <cell r="K19">
            <v>12</v>
          </cell>
          <cell r="L19">
            <v>82.24</v>
          </cell>
          <cell r="M19"/>
        </row>
        <row r="20">
          <cell r="C20">
            <v>71248</v>
          </cell>
          <cell r="D20">
            <v>4</v>
          </cell>
          <cell r="E20">
            <v>4.82</v>
          </cell>
          <cell r="F20">
            <v>1.75</v>
          </cell>
          <cell r="G20">
            <v>2.5499999999999998</v>
          </cell>
          <cell r="H20">
            <v>9.120000000000001</v>
          </cell>
          <cell r="I20">
            <v>2.1800000000000002</v>
          </cell>
          <cell r="J20">
            <v>0.84</v>
          </cell>
          <cell r="K20">
            <v>16.13</v>
          </cell>
          <cell r="L20">
            <v>70.72</v>
          </cell>
          <cell r="M20">
            <v>24.44</v>
          </cell>
        </row>
        <row r="21">
          <cell r="C21">
            <v>71050</v>
          </cell>
          <cell r="D21">
            <v>6.44</v>
          </cell>
          <cell r="E21">
            <v>5.36</v>
          </cell>
          <cell r="F21">
            <v>1.79</v>
          </cell>
          <cell r="G21">
            <v>3</v>
          </cell>
          <cell r="H21">
            <v>10.15</v>
          </cell>
          <cell r="I21">
            <v>3.68</v>
          </cell>
          <cell r="J21">
            <v>1.56</v>
          </cell>
          <cell r="K21">
            <v>21.84</v>
          </cell>
          <cell r="L21">
            <v>69.37</v>
          </cell>
          <cell r="M21">
            <v>28.33</v>
          </cell>
        </row>
        <row r="22">
          <cell r="C22">
            <v>71159</v>
          </cell>
          <cell r="D22">
            <v>2.67</v>
          </cell>
          <cell r="E22">
            <v>2.14</v>
          </cell>
          <cell r="F22">
            <v>1.73</v>
          </cell>
          <cell r="G22">
            <v>1.3</v>
          </cell>
          <cell r="H22">
            <v>5.17</v>
          </cell>
          <cell r="I22">
            <v>1.5</v>
          </cell>
          <cell r="J22">
            <v>0.57999999999999996</v>
          </cell>
          <cell r="K22">
            <v>9.93</v>
          </cell>
          <cell r="L22">
            <v>71.8</v>
          </cell>
          <cell r="M22"/>
        </row>
        <row r="23">
          <cell r="C23">
            <v>71045</v>
          </cell>
          <cell r="D23">
            <v>2.0099999999999998</v>
          </cell>
          <cell r="E23">
            <v>3.51</v>
          </cell>
          <cell r="F23">
            <v>1.44</v>
          </cell>
          <cell r="G23">
            <v>1.23</v>
          </cell>
          <cell r="H23">
            <v>6.18</v>
          </cell>
          <cell r="I23">
            <v>2.4500000000000002</v>
          </cell>
          <cell r="J23">
            <v>0.78</v>
          </cell>
          <cell r="K23">
            <v>11.43</v>
          </cell>
          <cell r="L23">
            <v>67.72</v>
          </cell>
          <cell r="M23">
            <v>20.56</v>
          </cell>
        </row>
        <row r="24">
          <cell r="C24">
            <v>71024</v>
          </cell>
          <cell r="D24">
            <v>3.82</v>
          </cell>
          <cell r="E24">
            <v>4.8099999999999996</v>
          </cell>
          <cell r="F24">
            <v>2.37</v>
          </cell>
          <cell r="G24">
            <v>2.04</v>
          </cell>
          <cell r="H24">
            <v>9.2199999999999989</v>
          </cell>
          <cell r="I24">
            <v>2.59</v>
          </cell>
          <cell r="J24">
            <v>0.97</v>
          </cell>
          <cell r="K24">
            <v>16.59</v>
          </cell>
          <cell r="L24">
            <v>72.150000000000006</v>
          </cell>
          <cell r="M24">
            <v>11.11</v>
          </cell>
        </row>
        <row r="25">
          <cell r="C25">
            <v>71031</v>
          </cell>
          <cell r="D25">
            <v>3.27</v>
          </cell>
          <cell r="E25">
            <v>2.69</v>
          </cell>
          <cell r="F25">
            <v>1.54</v>
          </cell>
          <cell r="G25">
            <v>1.57</v>
          </cell>
          <cell r="H25">
            <v>5.8000000000000007</v>
          </cell>
          <cell r="I25">
            <v>1.69</v>
          </cell>
          <cell r="J25">
            <v>1.26</v>
          </cell>
          <cell r="K25">
            <v>12.01</v>
          </cell>
          <cell r="L25">
            <v>72.94</v>
          </cell>
          <cell r="M25">
            <v>11.11</v>
          </cell>
        </row>
        <row r="26">
          <cell r="C26">
            <v>700023</v>
          </cell>
          <cell r="D26">
            <v>6.49</v>
          </cell>
          <cell r="E26">
            <v>4.26</v>
          </cell>
          <cell r="F26">
            <v>2.25</v>
          </cell>
          <cell r="G26">
            <v>3.57</v>
          </cell>
          <cell r="H26">
            <v>10.08</v>
          </cell>
          <cell r="I26">
            <v>2.8</v>
          </cell>
          <cell r="J26">
            <v>1.72</v>
          </cell>
          <cell r="K26">
            <v>21.11</v>
          </cell>
          <cell r="L26">
            <v>69.819999999999993</v>
          </cell>
          <cell r="M26">
            <v>17.22</v>
          </cell>
        </row>
        <row r="27">
          <cell r="C27">
            <v>71188</v>
          </cell>
          <cell r="D27">
            <v>3.81</v>
          </cell>
          <cell r="E27">
            <v>2.4900000000000002</v>
          </cell>
          <cell r="F27">
            <v>1.86</v>
          </cell>
          <cell r="G27">
            <v>2.5499999999999998</v>
          </cell>
          <cell r="H27">
            <v>6.9</v>
          </cell>
          <cell r="I27">
            <v>1.82</v>
          </cell>
          <cell r="J27">
            <v>0.85</v>
          </cell>
          <cell r="K27">
            <v>13.38</v>
          </cell>
          <cell r="L27">
            <v>67.34</v>
          </cell>
          <cell r="M27"/>
        </row>
        <row r="28">
          <cell r="C28">
            <v>71595</v>
          </cell>
          <cell r="D28">
            <v>4.72</v>
          </cell>
          <cell r="E28">
            <v>3.71</v>
          </cell>
          <cell r="F28">
            <v>1.53</v>
          </cell>
          <cell r="G28">
            <v>1.39</v>
          </cell>
          <cell r="H28">
            <v>6.63</v>
          </cell>
          <cell r="I28">
            <v>1.01</v>
          </cell>
          <cell r="J28">
            <v>1.54</v>
          </cell>
          <cell r="K28">
            <v>13.89</v>
          </cell>
          <cell r="L28">
            <v>82.72</v>
          </cell>
          <cell r="M28"/>
        </row>
        <row r="29">
          <cell r="C29">
            <v>71507</v>
          </cell>
          <cell r="D29">
            <v>5.79</v>
          </cell>
          <cell r="E29">
            <v>6.95</v>
          </cell>
          <cell r="F29">
            <v>1.63</v>
          </cell>
          <cell r="G29">
            <v>1.78</v>
          </cell>
          <cell r="H29">
            <v>10.36</v>
          </cell>
          <cell r="I29">
            <v>1.97</v>
          </cell>
          <cell r="J29">
            <v>1.2</v>
          </cell>
          <cell r="K29">
            <v>19.34</v>
          </cell>
          <cell r="L29">
            <v>80.599999999999994</v>
          </cell>
          <cell r="M29">
            <v>17.22</v>
          </cell>
        </row>
        <row r="30">
          <cell r="C30">
            <v>71063</v>
          </cell>
          <cell r="D30">
            <v>4.1500000000000004</v>
          </cell>
          <cell r="E30">
            <v>4.47</v>
          </cell>
          <cell r="F30">
            <v>2.95</v>
          </cell>
          <cell r="G30">
            <v>2.6</v>
          </cell>
          <cell r="H30">
            <v>10.02</v>
          </cell>
          <cell r="I30">
            <v>5.08</v>
          </cell>
          <cell r="J30">
            <v>1.33</v>
          </cell>
          <cell r="K30">
            <v>20.59</v>
          </cell>
          <cell r="L30">
            <v>62.72</v>
          </cell>
          <cell r="M30"/>
        </row>
        <row r="31">
          <cell r="C31">
            <v>71662</v>
          </cell>
          <cell r="D31">
            <v>4.2</v>
          </cell>
          <cell r="E31">
            <v>2.56</v>
          </cell>
          <cell r="F31">
            <v>1.64</v>
          </cell>
          <cell r="G31">
            <v>1.32</v>
          </cell>
          <cell r="H31">
            <v>5.5200000000000005</v>
          </cell>
          <cell r="I31">
            <v>1.38</v>
          </cell>
          <cell r="J31">
            <v>1.02</v>
          </cell>
          <cell r="K31">
            <v>12.12</v>
          </cell>
          <cell r="L31">
            <v>77.72</v>
          </cell>
          <cell r="M31"/>
        </row>
        <row r="32">
          <cell r="C32">
            <v>71054</v>
          </cell>
          <cell r="D32">
            <v>3.1</v>
          </cell>
          <cell r="E32">
            <v>2</v>
          </cell>
          <cell r="F32">
            <v>1.36</v>
          </cell>
          <cell r="G32">
            <v>0.9</v>
          </cell>
          <cell r="H32">
            <v>4.2600000000000007</v>
          </cell>
          <cell r="I32">
            <v>0.72</v>
          </cell>
          <cell r="J32">
            <v>0.57999999999999996</v>
          </cell>
          <cell r="K32">
            <v>8.67</v>
          </cell>
          <cell r="L32">
            <v>81.31</v>
          </cell>
          <cell r="M32">
            <v>4.4400000000000004</v>
          </cell>
        </row>
        <row r="33">
          <cell r="C33">
            <v>71255</v>
          </cell>
          <cell r="D33">
            <v>5.45</v>
          </cell>
          <cell r="E33">
            <v>6.65</v>
          </cell>
          <cell r="F33">
            <v>2.0299999999999998</v>
          </cell>
          <cell r="G33">
            <v>3.9</v>
          </cell>
          <cell r="H33">
            <v>12.58</v>
          </cell>
          <cell r="I33">
            <v>1.79</v>
          </cell>
          <cell r="J33">
            <v>1.1000000000000001</v>
          </cell>
          <cell r="K33">
            <v>20.92</v>
          </cell>
          <cell r="L33">
            <v>72.8</v>
          </cell>
          <cell r="M33"/>
        </row>
        <row r="34">
          <cell r="C34">
            <v>70067</v>
          </cell>
          <cell r="D34">
            <v>4.4400000000000004</v>
          </cell>
          <cell r="E34">
            <v>3.22</v>
          </cell>
          <cell r="F34">
            <v>1.85</v>
          </cell>
          <cell r="G34">
            <v>1.86</v>
          </cell>
          <cell r="H34">
            <v>6.9300000000000006</v>
          </cell>
          <cell r="I34">
            <v>1.83</v>
          </cell>
          <cell r="J34">
            <v>1.23</v>
          </cell>
          <cell r="K34">
            <v>14.43</v>
          </cell>
          <cell r="L34">
            <v>74.430000000000007</v>
          </cell>
          <cell r="M34">
            <v>18.89</v>
          </cell>
        </row>
        <row r="35">
          <cell r="C35">
            <v>71270</v>
          </cell>
          <cell r="D35">
            <v>4.3</v>
          </cell>
          <cell r="E35">
            <v>5.23</v>
          </cell>
          <cell r="F35">
            <v>2.85</v>
          </cell>
          <cell r="G35">
            <v>3.11</v>
          </cell>
          <cell r="H35">
            <v>11.19</v>
          </cell>
          <cell r="I35">
            <v>2.31</v>
          </cell>
          <cell r="J35">
            <v>1.1200000000000001</v>
          </cell>
          <cell r="K35">
            <v>18.920000000000002</v>
          </cell>
          <cell r="L35">
            <v>71.349999999999994</v>
          </cell>
          <cell r="M35"/>
        </row>
        <row r="36">
          <cell r="C36">
            <v>71510</v>
          </cell>
          <cell r="D36">
            <v>3.61</v>
          </cell>
          <cell r="E36">
            <v>3.36</v>
          </cell>
          <cell r="F36">
            <v>2.52</v>
          </cell>
          <cell r="G36">
            <v>1.6</v>
          </cell>
          <cell r="H36">
            <v>7.48</v>
          </cell>
          <cell r="I36">
            <v>2.09</v>
          </cell>
          <cell r="J36">
            <v>1.36</v>
          </cell>
          <cell r="K36">
            <v>14.54</v>
          </cell>
          <cell r="L36">
            <v>74.62</v>
          </cell>
          <cell r="M36"/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enerali-my.sharepoint.com/personal/gpa0367_fr_generali_com/Documents/Archives%202025/2025/Comp&#233;tition/R&#233;sultats%20Sprints/Classement%20OD/04%202025/Classement%20Evolution%20OD%20Vt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ONIERE Cedric" refreshedDate="45729.454745486109" createdVersion="8" refreshedVersion="8" minRefreshableVersion="3" recordCount="279" xr:uid="{CA9C3FBB-B86E-4A8E-9338-2C20539C8D52}">
  <cacheSource type="worksheet">
    <worksheetSource ref="H1:I1048576" sheet="Feuil5"/>
  </cacheSource>
  <cacheFields count="2">
    <cacheField name="OD" numFmtId="0">
      <sharedItems containsBlank="1" count="35">
        <s v="OD GRAND PARIS 75-92-93-94"/>
        <s v="OD NORD LILLE"/>
        <s v="OD VAL D'OISE - EURE"/>
        <s v="OD ILLE ET VILAINE-COTES D'ARMOR"/>
        <s v="OD BAS RHIN - MOSELLE"/>
        <s v="OD LOIRE ATLANTIQUE - VENDEE"/>
        <s v="OD ARDENNES - MARNE - MEUSE - AUBE"/>
        <s v="OD MOSELLE - MEURTHE ET MOSELLE"/>
        <s v="OD ISERE ALBERTVILLE"/>
        <s v="OD ALLIER-SAONE &amp; LOIRE-NIEVRE-COTE D'OR"/>
        <s v="OD PUY DE DOME - LOIRE - HAUTE LOIRE"/>
        <s v="OD LANDES-PYRENEES-GERS-HTE GARONNE SUD"/>
        <s v="OD SOMME - OISE - AISNE"/>
        <s v="OD NORD ARTOIS"/>
        <s v="OD BOUCHES DU RHONE"/>
        <s v="OD VAUCLUSE - DROME - ARDECHE - GARD"/>
        <s v="OD CHARENTES-VIENNES-DEUX SEVRES"/>
        <s v="OD SEINE ET MARNE - YONNE"/>
        <s v="OD SARTHE - MAINE ET LOIRE"/>
        <s v="OD RHONE"/>
        <s v="OD LOT-TARN-TARN ET GARONNE-HTE GARONNE"/>
        <s v="OD ESSONNE - LOIRET"/>
        <s v="OD HAUTE SAVOIE AIN JURA AIX LES BAINS"/>
        <s v="OD ALPES MARITIMES"/>
        <s v="OD VOSGES-HT RHIN-TR BEL-DOUBS-HTE MARNE"/>
        <s v="OD YVELINES - EURE ET LOIR"/>
        <s v="OD SEINE MARITIME"/>
        <s v="OD FINISTERE - MORBIHAN"/>
        <s v="OD AVEYRON-HERAULT-AUDE-PYRENEES ORIENT."/>
        <s v="OD MANCHE - CALVADOS - ORNE - MAYENNE"/>
        <s v="OD VAR - BOUCHES DU RHONE"/>
        <s v="OD NORD LITTORAL"/>
        <s v="OD GIRONDE - DORDOGNE"/>
        <s v="OD INDRE-INDRE &amp; LOIRE-CHER-LOIR &amp; CHER"/>
        <m/>
      </sharedItems>
    </cacheField>
    <cacheField name="Nbr" numFmtId="0">
      <sharedItems containsString="0" containsBlank="1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ONIERE Cedric" refreshedDate="45792.471811342592" createdVersion="8" refreshedVersion="8" minRefreshableVersion="3" recordCount="257" xr:uid="{0C35855D-F9D3-439C-B9C9-615FF0393303}">
  <cacheSource type="worksheet">
    <worksheetSource ref="B1:D1048576" sheet="Nbr coachs"/>
  </cacheSource>
  <cacheFields count="3">
    <cacheField name="ref" numFmtId="0">
      <sharedItems containsString="0" containsBlank="1" containsNumber="1" containsInteger="1" minValue="70066" maxValue="700023" count="35">
        <n v="71255"/>
        <n v="71252"/>
        <n v="70067"/>
        <n v="71592"/>
        <n v="71248"/>
        <n v="71591"/>
        <n v="71594"/>
        <n v="71159"/>
        <n v="71188"/>
        <n v="71045"/>
        <n v="70066"/>
        <n v="71507"/>
        <n v="70930"/>
        <n v="71050"/>
        <n v="71031"/>
        <n v="71505"/>
        <n v="71024"/>
        <n v="71239"/>
        <n v="71607"/>
        <n v="700023"/>
        <n v="71129"/>
        <n v="71174"/>
        <n v="71662"/>
        <n v="71506"/>
        <n v="71602"/>
        <n v="71595"/>
        <n v="71510"/>
        <n v="71063"/>
        <n v="71270"/>
        <n v="71276"/>
        <n v="71139"/>
        <n v="71054"/>
        <n v="71606"/>
        <n v="71601"/>
        <m/>
      </sharedItems>
    </cacheField>
    <cacheField name="od" numFmtId="0">
      <sharedItems containsBlank="1" count="35">
        <s v="OD VAR - BOUCHES DU RHONE"/>
        <s v="OD BOUCHES DU RHONE"/>
        <s v="OD VAUCLUSE - DROME - ARDECHE - GARD"/>
        <s v="OD ILLE ET VILAINE-COTES D'ARMOR"/>
        <s v="OD LOT-TARN-TARN ET GARONNE-HTE GARONNE"/>
        <s v="OD FINISTERE - MORBIHAN"/>
        <s v="OD LOIRE ATLANTIQUE - VENDEE"/>
        <s v="OD MOSELLE - MEURTHE ET MOSELLE"/>
        <s v="OD RHONE"/>
        <s v="OD NORD ARTOIS"/>
        <s v="OD ALPES MARITIMES"/>
        <s v="OD SEINE ET MARNE - YONNE"/>
        <s v="OD ISERE ALBERTVILLE"/>
        <s v="OD MANCHE - CALVADOS - ORNE - MAYENNE"/>
        <s v="OD NORD LITTORAL"/>
        <s v="OD GRAND PARIS 75-92-93-94"/>
        <s v="OD NORD LILLE"/>
        <s v="OD AVEYRON-HERAULT-AUDE-PYRENEES ORIENT."/>
        <s v="OD CHARENTES-VIENNES-DEUX SEVRES"/>
        <s v="OD PUY DE DOME - LOIRE - HAUTE LOIRE"/>
        <s v="OD ALLIER-SAONE &amp; LOIRE-NIEVRE-COTE D'OR"/>
        <s v="OD HAUTE SAVOIE AIN JURA AIX LES BAINS"/>
        <s v="OD SOMME - OISE - AISNE"/>
        <s v="OD ESSONNE - LOIRET"/>
        <s v="OD LANDES-PYRENEES-GERS-HTE GARONNE SUD"/>
        <s v="OD SARTHE - MAINE ET LOIRE"/>
        <s v="OD YVELINES - EURE ET LOIR"/>
        <s v="OD SEINE MARITIME"/>
        <s v="OD VOSGES-HT RHIN-TR BEL-DOUBS-HTE MARNE"/>
        <s v="OD BAS RHIN - MOSELLE"/>
        <s v="OD ARDENNES - MARNE - MEUSE - AUBE"/>
        <s v="OD VAL D'OISE - EURE"/>
        <s v="OD GIRONDE - DORDOGNE"/>
        <s v="OD INDRE-INDRE &amp; LOIRE-CHER-LOIR &amp; CHER"/>
        <m/>
      </sharedItems>
    </cacheField>
    <cacheField name="nbr" numFmtId="0">
      <sharedItems containsString="0" containsBlank="1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ONIERE Cedric" refreshedDate="45792.477089004627" createdVersion="8" refreshedVersion="8" minRefreshableVersion="3" recordCount="276" xr:uid="{08552928-4FA6-45B3-BBF2-C2C7AA267335}">
  <cacheSource type="worksheet">
    <worksheetSource ref="E1:G1048576" sheet="Feuil11" r:id="rId2"/>
  </cacheSource>
  <cacheFields count="3">
    <cacheField name="od" numFmtId="0">
      <sharedItems containsString="0" containsBlank="1" containsNumber="1" containsInteger="1" minValue="70066" maxValue="700023" count="35">
        <n v="71594"/>
        <n v="71024"/>
        <n v="71662"/>
        <n v="71054"/>
        <n v="71174"/>
        <n v="70067"/>
        <n v="71129"/>
        <n v="71507"/>
        <n v="71031"/>
        <n v="71591"/>
        <n v="71239"/>
        <n v="71188"/>
        <n v="70066"/>
        <n v="71139"/>
        <n v="71252"/>
        <n v="71506"/>
        <n v="71505"/>
        <n v="700023"/>
        <n v="71063"/>
        <n v="71255"/>
        <n v="71595"/>
        <n v="71159"/>
        <n v="71248"/>
        <n v="70930"/>
        <n v="71270"/>
        <n v="71592"/>
        <n v="71276"/>
        <n v="71607"/>
        <n v="71045"/>
        <n v="71050"/>
        <n v="71510"/>
        <n v="71601"/>
        <n v="71606"/>
        <n v="71602"/>
        <m/>
      </sharedItems>
    </cacheField>
    <cacheField name="Ref" numFmtId="0">
      <sharedItems containsBlank="1" count="35">
        <s v="OD LOIRE ATLANTIQUE - VENDEE"/>
        <s v="OD NORD LILLE"/>
        <s v="OD SOMME - OISE - AISNE"/>
        <s v="OD VAL D'OISE - EURE"/>
        <s v="OD HAUTE SAVOIE AIN JURA AIX LES BAINS"/>
        <s v="OD VAUCLUSE - DROME - ARDECHE - GARD"/>
        <s v="OD ALLIER-SAONE &amp; LOIRE-NIEVRE-COTE D'OR"/>
        <s v="OD SEINE ET MARNE - YONNE"/>
        <s v="OD NORD LITTORAL"/>
        <s v="OD FINISTERE - MORBIHAN"/>
        <s v="OD AVEYRON-HERAULT-AUDE-PYRENEES ORIENT."/>
        <s v="OD RHONE"/>
        <s v="OD ALPES MARITIMES"/>
        <s v="OD ARDENNES - MARNE - MEUSE - AUBE"/>
        <s v="OD BOUCHES DU RHONE"/>
        <s v="OD ESSONNE - LOIRET"/>
        <s v="OD GRAND PARIS 75-92-93-94"/>
        <s v="OD PUY DE DOME - LOIRE - HAUTE LOIRE"/>
        <s v="OD SEINE MARITIME"/>
        <s v="OD VAR - BOUCHES DU RHONE"/>
        <s v="OD SARTHE - MAINE ET LOIRE"/>
        <s v="OD MOSELLE - MEURTHE ET MOSELLE"/>
        <s v="OD LOT-TARN-TARN ET GARONNE-HTE GARONNE"/>
        <s v="OD ISERE ALBERTVILLE"/>
        <s v="OD VOSGES-HT RHIN-TR BEL-DOUBS-HTE MARNE"/>
        <s v="OD ILLE ET VILAINE-COTES D'ARMOR"/>
        <s v="OD BAS RHIN - MOSELLE"/>
        <s v="OD CHARENTES-VIENNES-DEUX SEVRES"/>
        <s v="OD NORD ARTOIS"/>
        <s v="OD MANCHE - CALVADOS - ORNE - MAYENNE"/>
        <s v="OD YVELINES - EURE ET LOIR"/>
        <s v="OD INDRE-INDRE &amp; LOIRE-CHER-LOIR &amp; CHER"/>
        <s v="OD GIRONDE - DORDOGNE"/>
        <s v="OD LANDES-PYRENEES-GERS-HTE GARONNE SUD"/>
        <m/>
      </sharedItems>
    </cacheField>
    <cacheField name="nbr" numFmtId="0">
      <sharedItems containsString="0" containsBlank="1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9">
  <r>
    <x v="0"/>
    <n v="1"/>
  </r>
  <r>
    <x v="1"/>
    <n v="1"/>
  </r>
  <r>
    <x v="2"/>
    <n v="1"/>
  </r>
  <r>
    <x v="3"/>
    <n v="1"/>
  </r>
  <r>
    <x v="4"/>
    <n v="1"/>
  </r>
  <r>
    <x v="5"/>
    <n v="1"/>
  </r>
  <r>
    <x v="5"/>
    <n v="1"/>
  </r>
  <r>
    <x v="6"/>
    <n v="1"/>
  </r>
  <r>
    <x v="6"/>
    <n v="1"/>
  </r>
  <r>
    <x v="5"/>
    <n v="1"/>
  </r>
  <r>
    <x v="7"/>
    <n v="1"/>
  </r>
  <r>
    <x v="1"/>
    <n v="1"/>
  </r>
  <r>
    <x v="8"/>
    <n v="1"/>
  </r>
  <r>
    <x v="9"/>
    <n v="1"/>
  </r>
  <r>
    <x v="8"/>
    <n v="1"/>
  </r>
  <r>
    <x v="10"/>
    <n v="1"/>
  </r>
  <r>
    <x v="11"/>
    <n v="1"/>
  </r>
  <r>
    <x v="4"/>
    <n v="1"/>
  </r>
  <r>
    <x v="12"/>
    <n v="1"/>
  </r>
  <r>
    <x v="13"/>
    <n v="1"/>
  </r>
  <r>
    <x v="14"/>
    <n v="1"/>
  </r>
  <r>
    <x v="14"/>
    <n v="1"/>
  </r>
  <r>
    <x v="3"/>
    <n v="1"/>
  </r>
  <r>
    <x v="15"/>
    <n v="1"/>
  </r>
  <r>
    <x v="14"/>
    <n v="1"/>
  </r>
  <r>
    <x v="16"/>
    <n v="1"/>
  </r>
  <r>
    <x v="17"/>
    <n v="1"/>
  </r>
  <r>
    <x v="2"/>
    <n v="1"/>
  </r>
  <r>
    <x v="15"/>
    <n v="1"/>
  </r>
  <r>
    <x v="1"/>
    <n v="1"/>
  </r>
  <r>
    <x v="3"/>
    <n v="1"/>
  </r>
  <r>
    <x v="18"/>
    <n v="1"/>
  </r>
  <r>
    <x v="4"/>
    <n v="1"/>
  </r>
  <r>
    <x v="15"/>
    <n v="1"/>
  </r>
  <r>
    <x v="0"/>
    <n v="1"/>
  </r>
  <r>
    <x v="12"/>
    <n v="1"/>
  </r>
  <r>
    <x v="10"/>
    <n v="1"/>
  </r>
  <r>
    <x v="19"/>
    <n v="1"/>
  </r>
  <r>
    <x v="20"/>
    <n v="1"/>
  </r>
  <r>
    <x v="21"/>
    <n v="1"/>
  </r>
  <r>
    <x v="22"/>
    <n v="1"/>
  </r>
  <r>
    <x v="7"/>
    <n v="1"/>
  </r>
  <r>
    <x v="17"/>
    <n v="1"/>
  </r>
  <r>
    <x v="23"/>
    <n v="1"/>
  </r>
  <r>
    <x v="24"/>
    <n v="1"/>
  </r>
  <r>
    <x v="8"/>
    <n v="1"/>
  </r>
  <r>
    <x v="8"/>
    <n v="1"/>
  </r>
  <r>
    <x v="21"/>
    <n v="1"/>
  </r>
  <r>
    <x v="25"/>
    <n v="1"/>
  </r>
  <r>
    <x v="3"/>
    <n v="1"/>
  </r>
  <r>
    <x v="18"/>
    <n v="1"/>
  </r>
  <r>
    <x v="26"/>
    <n v="1"/>
  </r>
  <r>
    <x v="16"/>
    <n v="1"/>
  </r>
  <r>
    <x v="14"/>
    <n v="1"/>
  </r>
  <r>
    <x v="13"/>
    <n v="1"/>
  </r>
  <r>
    <x v="12"/>
    <n v="1"/>
  </r>
  <r>
    <x v="1"/>
    <n v="1"/>
  </r>
  <r>
    <x v="1"/>
    <n v="1"/>
  </r>
  <r>
    <x v="27"/>
    <n v="1"/>
  </r>
  <r>
    <x v="15"/>
    <n v="1"/>
  </r>
  <r>
    <x v="5"/>
    <n v="1"/>
  </r>
  <r>
    <x v="14"/>
    <n v="1"/>
  </r>
  <r>
    <x v="26"/>
    <n v="1"/>
  </r>
  <r>
    <x v="16"/>
    <n v="1"/>
  </r>
  <r>
    <x v="28"/>
    <n v="1"/>
  </r>
  <r>
    <x v="18"/>
    <n v="1"/>
  </r>
  <r>
    <x v="13"/>
    <n v="1"/>
  </r>
  <r>
    <x v="24"/>
    <n v="1"/>
  </r>
  <r>
    <x v="21"/>
    <n v="1"/>
  </r>
  <r>
    <x v="6"/>
    <n v="1"/>
  </r>
  <r>
    <x v="24"/>
    <n v="1"/>
  </r>
  <r>
    <x v="29"/>
    <n v="1"/>
  </r>
  <r>
    <x v="20"/>
    <n v="1"/>
  </r>
  <r>
    <x v="14"/>
    <n v="1"/>
  </r>
  <r>
    <x v="3"/>
    <n v="1"/>
  </r>
  <r>
    <x v="12"/>
    <n v="1"/>
  </r>
  <r>
    <x v="10"/>
    <n v="1"/>
  </r>
  <r>
    <x v="28"/>
    <n v="1"/>
  </r>
  <r>
    <x v="21"/>
    <n v="1"/>
  </r>
  <r>
    <x v="4"/>
    <n v="1"/>
  </r>
  <r>
    <x v="7"/>
    <n v="1"/>
  </r>
  <r>
    <x v="23"/>
    <n v="1"/>
  </r>
  <r>
    <x v="4"/>
    <n v="1"/>
  </r>
  <r>
    <x v="5"/>
    <n v="1"/>
  </r>
  <r>
    <x v="24"/>
    <n v="1"/>
  </r>
  <r>
    <x v="17"/>
    <n v="1"/>
  </r>
  <r>
    <x v="9"/>
    <n v="1"/>
  </r>
  <r>
    <x v="22"/>
    <n v="1"/>
  </r>
  <r>
    <x v="19"/>
    <n v="1"/>
  </r>
  <r>
    <x v="26"/>
    <n v="1"/>
  </r>
  <r>
    <x v="22"/>
    <n v="1"/>
  </r>
  <r>
    <x v="13"/>
    <n v="1"/>
  </r>
  <r>
    <x v="30"/>
    <n v="1"/>
  </r>
  <r>
    <x v="8"/>
    <n v="1"/>
  </r>
  <r>
    <x v="18"/>
    <n v="1"/>
  </r>
  <r>
    <x v="0"/>
    <n v="1"/>
  </r>
  <r>
    <x v="12"/>
    <n v="1"/>
  </r>
  <r>
    <x v="28"/>
    <n v="1"/>
  </r>
  <r>
    <x v="20"/>
    <n v="1"/>
  </r>
  <r>
    <x v="30"/>
    <n v="1"/>
  </r>
  <r>
    <x v="15"/>
    <n v="1"/>
  </r>
  <r>
    <x v="15"/>
    <n v="1"/>
  </r>
  <r>
    <x v="19"/>
    <n v="1"/>
  </r>
  <r>
    <x v="1"/>
    <n v="1"/>
  </r>
  <r>
    <x v="7"/>
    <n v="1"/>
  </r>
  <r>
    <x v="22"/>
    <n v="1"/>
  </r>
  <r>
    <x v="10"/>
    <n v="1"/>
  </r>
  <r>
    <x v="23"/>
    <n v="1"/>
  </r>
  <r>
    <x v="19"/>
    <n v="1"/>
  </r>
  <r>
    <x v="31"/>
    <n v="1"/>
  </r>
  <r>
    <x v="10"/>
    <n v="1"/>
  </r>
  <r>
    <x v="27"/>
    <n v="1"/>
  </r>
  <r>
    <x v="14"/>
    <n v="1"/>
  </r>
  <r>
    <x v="25"/>
    <n v="1"/>
  </r>
  <r>
    <x v="16"/>
    <n v="1"/>
  </r>
  <r>
    <x v="19"/>
    <n v="1"/>
  </r>
  <r>
    <x v="16"/>
    <n v="1"/>
  </r>
  <r>
    <x v="5"/>
    <n v="1"/>
  </r>
  <r>
    <x v="3"/>
    <n v="1"/>
  </r>
  <r>
    <x v="17"/>
    <n v="1"/>
  </r>
  <r>
    <x v="13"/>
    <n v="1"/>
  </r>
  <r>
    <x v="29"/>
    <n v="1"/>
  </r>
  <r>
    <x v="3"/>
    <n v="1"/>
  </r>
  <r>
    <x v="12"/>
    <n v="1"/>
  </r>
  <r>
    <x v="10"/>
    <n v="1"/>
  </r>
  <r>
    <x v="1"/>
    <n v="1"/>
  </r>
  <r>
    <x v="9"/>
    <n v="1"/>
  </r>
  <r>
    <x v="18"/>
    <n v="1"/>
  </r>
  <r>
    <x v="10"/>
    <n v="1"/>
  </r>
  <r>
    <x v="23"/>
    <n v="1"/>
  </r>
  <r>
    <x v="7"/>
    <n v="1"/>
  </r>
  <r>
    <x v="29"/>
    <n v="1"/>
  </r>
  <r>
    <x v="28"/>
    <n v="1"/>
  </r>
  <r>
    <x v="3"/>
    <n v="1"/>
  </r>
  <r>
    <x v="8"/>
    <n v="1"/>
  </r>
  <r>
    <x v="15"/>
    <n v="1"/>
  </r>
  <r>
    <x v="2"/>
    <n v="1"/>
  </r>
  <r>
    <x v="19"/>
    <n v="1"/>
  </r>
  <r>
    <x v="8"/>
    <n v="1"/>
  </r>
  <r>
    <x v="10"/>
    <n v="1"/>
  </r>
  <r>
    <x v="13"/>
    <n v="1"/>
  </r>
  <r>
    <x v="27"/>
    <n v="1"/>
  </r>
  <r>
    <x v="0"/>
    <n v="1"/>
  </r>
  <r>
    <x v="8"/>
    <n v="1"/>
  </r>
  <r>
    <x v="24"/>
    <n v="1"/>
  </r>
  <r>
    <x v="10"/>
    <n v="1"/>
  </r>
  <r>
    <x v="32"/>
    <n v="1"/>
  </r>
  <r>
    <x v="33"/>
    <n v="1"/>
  </r>
  <r>
    <x v="30"/>
    <n v="1"/>
  </r>
  <r>
    <x v="22"/>
    <n v="1"/>
  </r>
  <r>
    <x v="14"/>
    <n v="1"/>
  </r>
  <r>
    <x v="30"/>
    <n v="1"/>
  </r>
  <r>
    <x v="10"/>
    <n v="1"/>
  </r>
  <r>
    <x v="22"/>
    <n v="1"/>
  </r>
  <r>
    <x v="17"/>
    <n v="1"/>
  </r>
  <r>
    <x v="3"/>
    <n v="1"/>
  </r>
  <r>
    <x v="8"/>
    <n v="1"/>
  </r>
  <r>
    <x v="23"/>
    <n v="1"/>
  </r>
  <r>
    <x v="3"/>
    <n v="1"/>
  </r>
  <r>
    <x v="32"/>
    <n v="1"/>
  </r>
  <r>
    <x v="20"/>
    <n v="1"/>
  </r>
  <r>
    <x v="21"/>
    <n v="1"/>
  </r>
  <r>
    <x v="13"/>
    <n v="1"/>
  </r>
  <r>
    <x v="12"/>
    <n v="1"/>
  </r>
  <r>
    <x v="27"/>
    <n v="1"/>
  </r>
  <r>
    <x v="3"/>
    <n v="1"/>
  </r>
  <r>
    <x v="0"/>
    <n v="1"/>
  </r>
  <r>
    <x v="0"/>
    <n v="1"/>
  </r>
  <r>
    <x v="26"/>
    <n v="1"/>
  </r>
  <r>
    <x v="13"/>
    <n v="1"/>
  </r>
  <r>
    <x v="9"/>
    <n v="1"/>
  </r>
  <r>
    <x v="3"/>
    <n v="1"/>
  </r>
  <r>
    <x v="0"/>
    <n v="1"/>
  </r>
  <r>
    <x v="31"/>
    <n v="1"/>
  </r>
  <r>
    <x v="18"/>
    <n v="1"/>
  </r>
  <r>
    <x v="5"/>
    <n v="1"/>
  </r>
  <r>
    <x v="30"/>
    <n v="1"/>
  </r>
  <r>
    <x v="16"/>
    <n v="1"/>
  </r>
  <r>
    <x v="27"/>
    <n v="1"/>
  </r>
  <r>
    <x v="3"/>
    <n v="1"/>
  </r>
  <r>
    <x v="17"/>
    <n v="1"/>
  </r>
  <r>
    <x v="13"/>
    <n v="1"/>
  </r>
  <r>
    <x v="15"/>
    <n v="1"/>
  </r>
  <r>
    <x v="30"/>
    <n v="1"/>
  </r>
  <r>
    <x v="21"/>
    <n v="1"/>
  </r>
  <r>
    <x v="18"/>
    <n v="1"/>
  </r>
  <r>
    <x v="0"/>
    <n v="1"/>
  </r>
  <r>
    <x v="28"/>
    <n v="1"/>
  </r>
  <r>
    <x v="11"/>
    <n v="1"/>
  </r>
  <r>
    <x v="29"/>
    <n v="1"/>
  </r>
  <r>
    <x v="27"/>
    <n v="1"/>
  </r>
  <r>
    <x v="14"/>
    <n v="1"/>
  </r>
  <r>
    <x v="22"/>
    <n v="1"/>
  </r>
  <r>
    <x v="28"/>
    <n v="1"/>
  </r>
  <r>
    <x v="30"/>
    <n v="1"/>
  </r>
  <r>
    <x v="24"/>
    <n v="1"/>
  </r>
  <r>
    <x v="16"/>
    <n v="1"/>
  </r>
  <r>
    <x v="22"/>
    <n v="1"/>
  </r>
  <r>
    <x v="12"/>
    <n v="1"/>
  </r>
  <r>
    <x v="15"/>
    <n v="1"/>
  </r>
  <r>
    <x v="10"/>
    <n v="1"/>
  </r>
  <r>
    <x v="31"/>
    <n v="1"/>
  </r>
  <r>
    <x v="9"/>
    <n v="1"/>
  </r>
  <r>
    <x v="11"/>
    <n v="1"/>
  </r>
  <r>
    <x v="20"/>
    <n v="1"/>
  </r>
  <r>
    <x v="28"/>
    <n v="1"/>
  </r>
  <r>
    <x v="21"/>
    <n v="1"/>
  </r>
  <r>
    <x v="12"/>
    <n v="1"/>
  </r>
  <r>
    <x v="13"/>
    <n v="1"/>
  </r>
  <r>
    <x v="28"/>
    <n v="1"/>
  </r>
  <r>
    <x v="7"/>
    <n v="1"/>
  </r>
  <r>
    <x v="14"/>
    <n v="1"/>
  </r>
  <r>
    <x v="32"/>
    <n v="1"/>
  </r>
  <r>
    <x v="4"/>
    <n v="1"/>
  </r>
  <r>
    <x v="30"/>
    <n v="1"/>
  </r>
  <r>
    <x v="25"/>
    <n v="1"/>
  </r>
  <r>
    <x v="24"/>
    <n v="1"/>
  </r>
  <r>
    <x v="15"/>
    <n v="1"/>
  </r>
  <r>
    <x v="15"/>
    <n v="1"/>
  </r>
  <r>
    <x v="7"/>
    <n v="1"/>
  </r>
  <r>
    <x v="26"/>
    <n v="1"/>
  </r>
  <r>
    <x v="0"/>
    <n v="1"/>
  </r>
  <r>
    <x v="23"/>
    <n v="1"/>
  </r>
  <r>
    <x v="26"/>
    <n v="1"/>
  </r>
  <r>
    <x v="5"/>
    <n v="1"/>
  </r>
  <r>
    <x v="17"/>
    <n v="1"/>
  </r>
  <r>
    <x v="16"/>
    <n v="1"/>
  </r>
  <r>
    <x v="9"/>
    <n v="1"/>
  </r>
  <r>
    <x v="25"/>
    <n v="1"/>
  </r>
  <r>
    <x v="28"/>
    <n v="1"/>
  </r>
  <r>
    <x v="13"/>
    <n v="1"/>
  </r>
  <r>
    <x v="27"/>
    <n v="1"/>
  </r>
  <r>
    <x v="30"/>
    <n v="1"/>
  </r>
  <r>
    <x v="25"/>
    <n v="1"/>
  </r>
  <r>
    <x v="14"/>
    <n v="1"/>
  </r>
  <r>
    <x v="2"/>
    <n v="1"/>
  </r>
  <r>
    <x v="33"/>
    <n v="1"/>
  </r>
  <r>
    <x v="2"/>
    <n v="1"/>
  </r>
  <r>
    <x v="28"/>
    <n v="1"/>
  </r>
  <r>
    <x v="0"/>
    <n v="1"/>
  </r>
  <r>
    <x v="17"/>
    <n v="1"/>
  </r>
  <r>
    <x v="3"/>
    <n v="1"/>
  </r>
  <r>
    <x v="17"/>
    <n v="1"/>
  </r>
  <r>
    <x v="10"/>
    <n v="1"/>
  </r>
  <r>
    <x v="12"/>
    <n v="1"/>
  </r>
  <r>
    <x v="11"/>
    <n v="1"/>
  </r>
  <r>
    <x v="12"/>
    <n v="1"/>
  </r>
  <r>
    <x v="33"/>
    <n v="1"/>
  </r>
  <r>
    <x v="15"/>
    <n v="1"/>
  </r>
  <r>
    <x v="23"/>
    <n v="1"/>
  </r>
  <r>
    <x v="8"/>
    <n v="1"/>
  </r>
  <r>
    <x v="4"/>
    <n v="1"/>
  </r>
  <r>
    <x v="7"/>
    <n v="1"/>
  </r>
  <r>
    <x v="29"/>
    <n v="1"/>
  </r>
  <r>
    <x v="29"/>
    <n v="1"/>
  </r>
  <r>
    <x v="2"/>
    <n v="1"/>
  </r>
  <r>
    <x v="0"/>
    <n v="1"/>
  </r>
  <r>
    <x v="31"/>
    <n v="1"/>
  </r>
  <r>
    <x v="18"/>
    <n v="1"/>
  </r>
  <r>
    <x v="12"/>
    <n v="1"/>
  </r>
  <r>
    <x v="20"/>
    <n v="1"/>
  </r>
  <r>
    <x v="19"/>
    <n v="1"/>
  </r>
  <r>
    <x v="16"/>
    <n v="1"/>
  </r>
  <r>
    <x v="9"/>
    <n v="1"/>
  </r>
  <r>
    <x v="31"/>
    <n v="1"/>
  </r>
  <r>
    <x v="18"/>
    <n v="1"/>
  </r>
  <r>
    <x v="29"/>
    <n v="1"/>
  </r>
  <r>
    <x v="29"/>
    <n v="1"/>
  </r>
  <r>
    <x v="26"/>
    <n v="1"/>
  </r>
  <r>
    <x v="24"/>
    <n v="1"/>
  </r>
  <r>
    <x v="8"/>
    <n v="1"/>
  </r>
  <r>
    <x v="6"/>
    <n v="1"/>
  </r>
  <r>
    <x v="17"/>
    <n v="1"/>
  </r>
  <r>
    <x v="14"/>
    <n v="1"/>
  </r>
  <r>
    <x v="6"/>
    <n v="1"/>
  </r>
  <r>
    <x v="5"/>
    <n v="1"/>
  </r>
  <r>
    <x v="3"/>
    <n v="1"/>
  </r>
  <r>
    <x v="34"/>
    <m/>
  </r>
  <r>
    <x v="34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7">
  <r>
    <x v="0"/>
    <x v="0"/>
    <n v="1"/>
  </r>
  <r>
    <x v="1"/>
    <x v="1"/>
    <n v="1"/>
  </r>
  <r>
    <x v="2"/>
    <x v="2"/>
    <n v="1"/>
  </r>
  <r>
    <x v="3"/>
    <x v="3"/>
    <n v="1"/>
  </r>
  <r>
    <x v="4"/>
    <x v="4"/>
    <n v="1"/>
  </r>
  <r>
    <x v="5"/>
    <x v="5"/>
    <n v="1"/>
  </r>
  <r>
    <x v="6"/>
    <x v="6"/>
    <n v="1"/>
  </r>
  <r>
    <x v="7"/>
    <x v="7"/>
    <n v="1"/>
  </r>
  <r>
    <x v="8"/>
    <x v="8"/>
    <n v="1"/>
  </r>
  <r>
    <x v="3"/>
    <x v="3"/>
    <n v="1"/>
  </r>
  <r>
    <x v="1"/>
    <x v="1"/>
    <n v="1"/>
  </r>
  <r>
    <x v="3"/>
    <x v="3"/>
    <n v="1"/>
  </r>
  <r>
    <x v="9"/>
    <x v="9"/>
    <n v="1"/>
  </r>
  <r>
    <x v="10"/>
    <x v="10"/>
    <n v="1"/>
  </r>
  <r>
    <x v="11"/>
    <x v="11"/>
    <n v="1"/>
  </r>
  <r>
    <x v="3"/>
    <x v="3"/>
    <n v="1"/>
  </r>
  <r>
    <x v="12"/>
    <x v="12"/>
    <n v="1"/>
  </r>
  <r>
    <x v="9"/>
    <x v="9"/>
    <n v="1"/>
  </r>
  <r>
    <x v="12"/>
    <x v="12"/>
    <n v="1"/>
  </r>
  <r>
    <x v="3"/>
    <x v="3"/>
    <n v="1"/>
  </r>
  <r>
    <x v="13"/>
    <x v="13"/>
    <n v="1"/>
  </r>
  <r>
    <x v="6"/>
    <x v="6"/>
    <n v="1"/>
  </r>
  <r>
    <x v="14"/>
    <x v="14"/>
    <n v="1"/>
  </r>
  <r>
    <x v="3"/>
    <x v="3"/>
    <n v="1"/>
  </r>
  <r>
    <x v="3"/>
    <x v="3"/>
    <n v="1"/>
  </r>
  <r>
    <x v="15"/>
    <x v="15"/>
    <n v="1"/>
  </r>
  <r>
    <x v="9"/>
    <x v="9"/>
    <n v="1"/>
  </r>
  <r>
    <x v="1"/>
    <x v="1"/>
    <n v="1"/>
  </r>
  <r>
    <x v="2"/>
    <x v="2"/>
    <n v="1"/>
  </r>
  <r>
    <x v="16"/>
    <x v="16"/>
    <n v="1"/>
  </r>
  <r>
    <x v="17"/>
    <x v="17"/>
    <n v="1"/>
  </r>
  <r>
    <x v="18"/>
    <x v="18"/>
    <n v="1"/>
  </r>
  <r>
    <x v="12"/>
    <x v="12"/>
    <n v="1"/>
  </r>
  <r>
    <x v="19"/>
    <x v="19"/>
    <n v="1"/>
  </r>
  <r>
    <x v="12"/>
    <x v="12"/>
    <n v="1"/>
  </r>
  <r>
    <x v="9"/>
    <x v="9"/>
    <n v="1"/>
  </r>
  <r>
    <x v="20"/>
    <x v="20"/>
    <n v="1"/>
  </r>
  <r>
    <x v="19"/>
    <x v="19"/>
    <n v="1"/>
  </r>
  <r>
    <x v="13"/>
    <x v="13"/>
    <n v="1"/>
  </r>
  <r>
    <x v="20"/>
    <x v="20"/>
    <n v="1"/>
  </r>
  <r>
    <x v="0"/>
    <x v="0"/>
    <n v="1"/>
  </r>
  <r>
    <x v="1"/>
    <x v="1"/>
    <n v="1"/>
  </r>
  <r>
    <x v="1"/>
    <x v="1"/>
    <n v="1"/>
  </r>
  <r>
    <x v="11"/>
    <x v="11"/>
    <n v="1"/>
  </r>
  <r>
    <x v="6"/>
    <x v="6"/>
    <n v="1"/>
  </r>
  <r>
    <x v="13"/>
    <x v="13"/>
    <n v="1"/>
  </r>
  <r>
    <x v="18"/>
    <x v="18"/>
    <n v="1"/>
  </r>
  <r>
    <x v="6"/>
    <x v="6"/>
    <n v="1"/>
  </r>
  <r>
    <x v="11"/>
    <x v="11"/>
    <n v="1"/>
  </r>
  <r>
    <x v="12"/>
    <x v="12"/>
    <n v="1"/>
  </r>
  <r>
    <x v="3"/>
    <x v="3"/>
    <n v="1"/>
  </r>
  <r>
    <x v="16"/>
    <x v="16"/>
    <n v="1"/>
  </r>
  <r>
    <x v="19"/>
    <x v="19"/>
    <n v="1"/>
  </r>
  <r>
    <x v="17"/>
    <x v="17"/>
    <n v="1"/>
  </r>
  <r>
    <x v="21"/>
    <x v="21"/>
    <n v="1"/>
  </r>
  <r>
    <x v="22"/>
    <x v="22"/>
    <n v="1"/>
  </r>
  <r>
    <x v="17"/>
    <x v="17"/>
    <n v="1"/>
  </r>
  <r>
    <x v="23"/>
    <x v="23"/>
    <n v="1"/>
  </r>
  <r>
    <x v="11"/>
    <x v="11"/>
    <n v="1"/>
  </r>
  <r>
    <x v="6"/>
    <x v="6"/>
    <n v="1"/>
  </r>
  <r>
    <x v="13"/>
    <x v="13"/>
    <n v="1"/>
  </r>
  <r>
    <x v="3"/>
    <x v="3"/>
    <n v="1"/>
  </r>
  <r>
    <x v="11"/>
    <x v="11"/>
    <n v="1"/>
  </r>
  <r>
    <x v="5"/>
    <x v="5"/>
    <n v="1"/>
  </r>
  <r>
    <x v="22"/>
    <x v="22"/>
    <n v="1"/>
  </r>
  <r>
    <x v="24"/>
    <x v="24"/>
    <n v="1"/>
  </r>
  <r>
    <x v="7"/>
    <x v="7"/>
    <n v="1"/>
  </r>
  <r>
    <x v="9"/>
    <x v="9"/>
    <n v="1"/>
  </r>
  <r>
    <x v="18"/>
    <x v="18"/>
    <n v="1"/>
  </r>
  <r>
    <x v="25"/>
    <x v="25"/>
    <n v="1"/>
  </r>
  <r>
    <x v="14"/>
    <x v="14"/>
    <n v="1"/>
  </r>
  <r>
    <x v="26"/>
    <x v="26"/>
    <n v="1"/>
  </r>
  <r>
    <x v="19"/>
    <x v="19"/>
    <n v="1"/>
  </r>
  <r>
    <x v="2"/>
    <x v="2"/>
    <n v="1"/>
  </r>
  <r>
    <x v="15"/>
    <x v="15"/>
    <n v="1"/>
  </r>
  <r>
    <x v="10"/>
    <x v="10"/>
    <n v="1"/>
  </r>
  <r>
    <x v="16"/>
    <x v="16"/>
    <n v="1"/>
  </r>
  <r>
    <x v="27"/>
    <x v="27"/>
    <n v="1"/>
  </r>
  <r>
    <x v="0"/>
    <x v="0"/>
    <n v="1"/>
  </r>
  <r>
    <x v="2"/>
    <x v="2"/>
    <n v="1"/>
  </r>
  <r>
    <x v="28"/>
    <x v="28"/>
    <n v="1"/>
  </r>
  <r>
    <x v="3"/>
    <x v="3"/>
    <n v="1"/>
  </r>
  <r>
    <x v="17"/>
    <x v="17"/>
    <n v="1"/>
  </r>
  <r>
    <x v="10"/>
    <x v="10"/>
    <n v="1"/>
  </r>
  <r>
    <x v="13"/>
    <x v="13"/>
    <n v="1"/>
  </r>
  <r>
    <x v="7"/>
    <x v="7"/>
    <n v="1"/>
  </r>
  <r>
    <x v="16"/>
    <x v="16"/>
    <n v="1"/>
  </r>
  <r>
    <x v="10"/>
    <x v="10"/>
    <n v="1"/>
  </r>
  <r>
    <x v="25"/>
    <x v="25"/>
    <n v="1"/>
  </r>
  <r>
    <x v="15"/>
    <x v="15"/>
    <n v="1"/>
  </r>
  <r>
    <x v="15"/>
    <x v="15"/>
    <n v="1"/>
  </r>
  <r>
    <x v="8"/>
    <x v="8"/>
    <n v="1"/>
  </r>
  <r>
    <x v="4"/>
    <x v="4"/>
    <n v="1"/>
  </r>
  <r>
    <x v="29"/>
    <x v="29"/>
    <n v="1"/>
  </r>
  <r>
    <x v="25"/>
    <x v="25"/>
    <n v="1"/>
  </r>
  <r>
    <x v="30"/>
    <x v="30"/>
    <n v="1"/>
  </r>
  <r>
    <x v="24"/>
    <x v="24"/>
    <n v="1"/>
  </r>
  <r>
    <x v="9"/>
    <x v="9"/>
    <n v="1"/>
  </r>
  <r>
    <x v="27"/>
    <x v="27"/>
    <n v="1"/>
  </r>
  <r>
    <x v="2"/>
    <x v="2"/>
    <n v="1"/>
  </r>
  <r>
    <x v="19"/>
    <x v="19"/>
    <n v="1"/>
  </r>
  <r>
    <x v="20"/>
    <x v="20"/>
    <n v="1"/>
  </r>
  <r>
    <x v="28"/>
    <x v="28"/>
    <n v="1"/>
  </r>
  <r>
    <x v="26"/>
    <x v="26"/>
    <n v="1"/>
  </r>
  <r>
    <x v="13"/>
    <x v="13"/>
    <n v="1"/>
  </r>
  <r>
    <x v="21"/>
    <x v="21"/>
    <n v="1"/>
  </r>
  <r>
    <x v="27"/>
    <x v="27"/>
    <n v="1"/>
  </r>
  <r>
    <x v="3"/>
    <x v="3"/>
    <n v="1"/>
  </r>
  <r>
    <x v="22"/>
    <x v="22"/>
    <n v="1"/>
  </r>
  <r>
    <x v="19"/>
    <x v="19"/>
    <n v="1"/>
  </r>
  <r>
    <x v="6"/>
    <x v="6"/>
    <n v="1"/>
  </r>
  <r>
    <x v="7"/>
    <x v="7"/>
    <n v="1"/>
  </r>
  <r>
    <x v="3"/>
    <x v="3"/>
    <n v="1"/>
  </r>
  <r>
    <x v="17"/>
    <x v="17"/>
    <n v="1"/>
  </r>
  <r>
    <x v="12"/>
    <x v="12"/>
    <n v="1"/>
  </r>
  <r>
    <x v="19"/>
    <x v="19"/>
    <n v="1"/>
  </r>
  <r>
    <x v="29"/>
    <x v="29"/>
    <n v="1"/>
  </r>
  <r>
    <x v="18"/>
    <x v="18"/>
    <n v="1"/>
  </r>
  <r>
    <x v="5"/>
    <x v="5"/>
    <n v="1"/>
  </r>
  <r>
    <x v="12"/>
    <x v="12"/>
    <n v="1"/>
  </r>
  <r>
    <x v="31"/>
    <x v="31"/>
    <n v="1"/>
  </r>
  <r>
    <x v="5"/>
    <x v="5"/>
    <n v="1"/>
  </r>
  <r>
    <x v="6"/>
    <x v="6"/>
    <n v="1"/>
  </r>
  <r>
    <x v="31"/>
    <x v="31"/>
    <n v="1"/>
  </r>
  <r>
    <x v="15"/>
    <x v="15"/>
    <n v="1"/>
  </r>
  <r>
    <x v="2"/>
    <x v="2"/>
    <n v="1"/>
  </r>
  <r>
    <x v="20"/>
    <x v="20"/>
    <n v="1"/>
  </r>
  <r>
    <x v="31"/>
    <x v="31"/>
    <n v="1"/>
  </r>
  <r>
    <x v="22"/>
    <x v="22"/>
    <n v="1"/>
  </r>
  <r>
    <x v="18"/>
    <x v="18"/>
    <n v="1"/>
  </r>
  <r>
    <x v="16"/>
    <x v="16"/>
    <n v="1"/>
  </r>
  <r>
    <x v="5"/>
    <x v="5"/>
    <n v="1"/>
  </r>
  <r>
    <x v="9"/>
    <x v="9"/>
    <n v="1"/>
  </r>
  <r>
    <x v="25"/>
    <x v="25"/>
    <n v="1"/>
  </r>
  <r>
    <x v="9"/>
    <x v="9"/>
    <n v="1"/>
  </r>
  <r>
    <x v="11"/>
    <x v="11"/>
    <n v="1"/>
  </r>
  <r>
    <x v="13"/>
    <x v="13"/>
    <n v="1"/>
  </r>
  <r>
    <x v="21"/>
    <x v="21"/>
    <n v="1"/>
  </r>
  <r>
    <x v="28"/>
    <x v="28"/>
    <n v="1"/>
  </r>
  <r>
    <x v="25"/>
    <x v="25"/>
    <n v="1"/>
  </r>
  <r>
    <x v="21"/>
    <x v="21"/>
    <n v="1"/>
  </r>
  <r>
    <x v="21"/>
    <x v="21"/>
    <n v="1"/>
  </r>
  <r>
    <x v="0"/>
    <x v="0"/>
    <n v="1"/>
  </r>
  <r>
    <x v="17"/>
    <x v="17"/>
    <n v="1"/>
  </r>
  <r>
    <x v="9"/>
    <x v="9"/>
    <n v="1"/>
  </r>
  <r>
    <x v="3"/>
    <x v="3"/>
    <n v="1"/>
  </r>
  <r>
    <x v="22"/>
    <x v="22"/>
    <n v="1"/>
  </r>
  <r>
    <x v="6"/>
    <x v="6"/>
    <n v="1"/>
  </r>
  <r>
    <x v="14"/>
    <x v="14"/>
    <n v="1"/>
  </r>
  <r>
    <x v="14"/>
    <x v="14"/>
    <n v="1"/>
  </r>
  <r>
    <x v="18"/>
    <x v="18"/>
    <n v="1"/>
  </r>
  <r>
    <x v="22"/>
    <x v="22"/>
    <n v="1"/>
  </r>
  <r>
    <x v="30"/>
    <x v="30"/>
    <n v="1"/>
  </r>
  <r>
    <x v="0"/>
    <x v="0"/>
    <n v="1"/>
  </r>
  <r>
    <x v="13"/>
    <x v="13"/>
    <n v="1"/>
  </r>
  <r>
    <x v="2"/>
    <x v="2"/>
    <n v="1"/>
  </r>
  <r>
    <x v="27"/>
    <x v="27"/>
    <n v="1"/>
  </r>
  <r>
    <x v="6"/>
    <x v="6"/>
    <n v="1"/>
  </r>
  <r>
    <x v="8"/>
    <x v="8"/>
    <n v="1"/>
  </r>
  <r>
    <x v="1"/>
    <x v="1"/>
    <n v="1"/>
  </r>
  <r>
    <x v="19"/>
    <x v="19"/>
    <n v="1"/>
  </r>
  <r>
    <x v="14"/>
    <x v="14"/>
    <n v="1"/>
  </r>
  <r>
    <x v="8"/>
    <x v="8"/>
    <n v="1"/>
  </r>
  <r>
    <x v="10"/>
    <x v="10"/>
    <n v="1"/>
  </r>
  <r>
    <x v="31"/>
    <x v="31"/>
    <n v="1"/>
  </r>
  <r>
    <x v="19"/>
    <x v="19"/>
    <n v="1"/>
  </r>
  <r>
    <x v="3"/>
    <x v="3"/>
    <n v="1"/>
  </r>
  <r>
    <x v="22"/>
    <x v="22"/>
    <n v="1"/>
  </r>
  <r>
    <x v="26"/>
    <x v="26"/>
    <n v="1"/>
  </r>
  <r>
    <x v="5"/>
    <x v="5"/>
    <n v="1"/>
  </r>
  <r>
    <x v="9"/>
    <x v="9"/>
    <n v="1"/>
  </r>
  <r>
    <x v="2"/>
    <x v="2"/>
    <n v="1"/>
  </r>
  <r>
    <x v="29"/>
    <x v="29"/>
    <n v="1"/>
  </r>
  <r>
    <x v="22"/>
    <x v="22"/>
    <n v="1"/>
  </r>
  <r>
    <x v="13"/>
    <x v="13"/>
    <n v="1"/>
  </r>
  <r>
    <x v="21"/>
    <x v="21"/>
    <n v="1"/>
  </r>
  <r>
    <x v="23"/>
    <x v="23"/>
    <n v="1"/>
  </r>
  <r>
    <x v="1"/>
    <x v="1"/>
    <n v="1"/>
  </r>
  <r>
    <x v="15"/>
    <x v="15"/>
    <n v="1"/>
  </r>
  <r>
    <x v="15"/>
    <x v="15"/>
    <n v="1"/>
  </r>
  <r>
    <x v="0"/>
    <x v="0"/>
    <n v="1"/>
  </r>
  <r>
    <x v="13"/>
    <x v="13"/>
    <n v="1"/>
  </r>
  <r>
    <x v="12"/>
    <x v="12"/>
    <n v="1"/>
  </r>
  <r>
    <x v="18"/>
    <x v="18"/>
    <n v="1"/>
  </r>
  <r>
    <x v="8"/>
    <x v="8"/>
    <n v="1"/>
  </r>
  <r>
    <x v="11"/>
    <x v="11"/>
    <n v="1"/>
  </r>
  <r>
    <x v="17"/>
    <x v="17"/>
    <n v="1"/>
  </r>
  <r>
    <x v="16"/>
    <x v="16"/>
    <n v="1"/>
  </r>
  <r>
    <x v="17"/>
    <x v="17"/>
    <n v="1"/>
  </r>
  <r>
    <x v="2"/>
    <x v="2"/>
    <n v="1"/>
  </r>
  <r>
    <x v="17"/>
    <x v="17"/>
    <n v="1"/>
  </r>
  <r>
    <x v="1"/>
    <x v="1"/>
    <n v="1"/>
  </r>
  <r>
    <x v="15"/>
    <x v="15"/>
    <n v="1"/>
  </r>
  <r>
    <x v="27"/>
    <x v="27"/>
    <n v="1"/>
  </r>
  <r>
    <x v="17"/>
    <x v="17"/>
    <n v="1"/>
  </r>
  <r>
    <x v="2"/>
    <x v="2"/>
    <n v="1"/>
  </r>
  <r>
    <x v="14"/>
    <x v="14"/>
    <n v="1"/>
  </r>
  <r>
    <x v="4"/>
    <x v="4"/>
    <n v="1"/>
  </r>
  <r>
    <x v="30"/>
    <x v="30"/>
    <n v="1"/>
  </r>
  <r>
    <x v="23"/>
    <x v="23"/>
    <n v="1"/>
  </r>
  <r>
    <x v="27"/>
    <x v="27"/>
    <n v="1"/>
  </r>
  <r>
    <x v="17"/>
    <x v="17"/>
    <n v="1"/>
  </r>
  <r>
    <x v="7"/>
    <x v="7"/>
    <n v="1"/>
  </r>
  <r>
    <x v="32"/>
    <x v="32"/>
    <n v="1"/>
  </r>
  <r>
    <x v="0"/>
    <x v="0"/>
    <n v="1"/>
  </r>
  <r>
    <x v="14"/>
    <x v="14"/>
    <n v="1"/>
  </r>
  <r>
    <x v="30"/>
    <x v="30"/>
    <n v="1"/>
  </r>
  <r>
    <x v="19"/>
    <x v="19"/>
    <n v="1"/>
  </r>
  <r>
    <x v="13"/>
    <x v="13"/>
    <n v="1"/>
  </r>
  <r>
    <x v="23"/>
    <x v="23"/>
    <n v="1"/>
  </r>
  <r>
    <x v="25"/>
    <x v="25"/>
    <n v="1"/>
  </r>
  <r>
    <x v="11"/>
    <x v="11"/>
    <n v="1"/>
  </r>
  <r>
    <x v="30"/>
    <x v="30"/>
    <n v="1"/>
  </r>
  <r>
    <x v="19"/>
    <x v="19"/>
    <n v="1"/>
  </r>
  <r>
    <x v="10"/>
    <x v="10"/>
    <n v="1"/>
  </r>
  <r>
    <x v="31"/>
    <x v="31"/>
    <n v="1"/>
  </r>
  <r>
    <x v="20"/>
    <x v="20"/>
    <n v="1"/>
  </r>
  <r>
    <x v="29"/>
    <x v="29"/>
    <n v="1"/>
  </r>
  <r>
    <x v="21"/>
    <x v="21"/>
    <n v="1"/>
  </r>
  <r>
    <x v="31"/>
    <x v="31"/>
    <n v="1"/>
  </r>
  <r>
    <x v="33"/>
    <x v="33"/>
    <n v="1"/>
  </r>
  <r>
    <x v="5"/>
    <x v="5"/>
    <n v="1"/>
  </r>
  <r>
    <x v="14"/>
    <x v="14"/>
    <n v="1"/>
  </r>
  <r>
    <x v="12"/>
    <x v="12"/>
    <n v="1"/>
  </r>
  <r>
    <x v="12"/>
    <x v="12"/>
    <n v="1"/>
  </r>
  <r>
    <x v="22"/>
    <x v="22"/>
    <n v="1"/>
  </r>
  <r>
    <x v="4"/>
    <x v="4"/>
    <n v="1"/>
  </r>
  <r>
    <x v="20"/>
    <x v="20"/>
    <n v="1"/>
  </r>
  <r>
    <x v="21"/>
    <x v="21"/>
    <n v="1"/>
  </r>
  <r>
    <x v="29"/>
    <x v="29"/>
    <n v="1"/>
  </r>
  <r>
    <x v="27"/>
    <x v="27"/>
    <n v="1"/>
  </r>
  <r>
    <x v="0"/>
    <x v="0"/>
    <n v="1"/>
  </r>
  <r>
    <x v="29"/>
    <x v="29"/>
    <n v="1"/>
  </r>
  <r>
    <x v="31"/>
    <x v="31"/>
    <n v="1"/>
  </r>
  <r>
    <x v="25"/>
    <x v="25"/>
    <n v="1"/>
  </r>
  <r>
    <x v="29"/>
    <x v="29"/>
    <n v="1"/>
  </r>
  <r>
    <x v="21"/>
    <x v="21"/>
    <n v="1"/>
  </r>
  <r>
    <x v="30"/>
    <x v="30"/>
    <n v="1"/>
  </r>
  <r>
    <x v="9"/>
    <x v="9"/>
    <n v="1"/>
  </r>
  <r>
    <x v="16"/>
    <x v="16"/>
    <n v="1"/>
  </r>
  <r>
    <x v="2"/>
    <x v="2"/>
    <n v="1"/>
  </r>
  <r>
    <x v="15"/>
    <x v="15"/>
    <n v="1"/>
  </r>
  <r>
    <x v="2"/>
    <x v="2"/>
    <n v="1"/>
  </r>
  <r>
    <x v="1"/>
    <x v="1"/>
    <n v="1"/>
  </r>
  <r>
    <x v="4"/>
    <x v="4"/>
    <n v="1"/>
  </r>
  <r>
    <x v="9"/>
    <x v="9"/>
    <n v="1"/>
  </r>
  <r>
    <x v="18"/>
    <x v="18"/>
    <n v="1"/>
  </r>
  <r>
    <x v="28"/>
    <x v="28"/>
    <n v="1"/>
  </r>
  <r>
    <x v="0"/>
    <x v="0"/>
    <n v="1"/>
  </r>
  <r>
    <x v="31"/>
    <x v="31"/>
    <n v="1"/>
  </r>
  <r>
    <x v="10"/>
    <x v="10"/>
    <n v="1"/>
  </r>
  <r>
    <x v="30"/>
    <x v="30"/>
    <n v="1"/>
  </r>
  <r>
    <x v="20"/>
    <x v="20"/>
    <n v="1"/>
  </r>
  <r>
    <x v="22"/>
    <x v="22"/>
    <n v="1"/>
  </r>
  <r>
    <x v="25"/>
    <x v="25"/>
    <n v="1"/>
  </r>
  <r>
    <x v="23"/>
    <x v="23"/>
    <n v="1"/>
  </r>
  <r>
    <x v="34"/>
    <x v="34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6">
  <r>
    <x v="0"/>
    <x v="0"/>
    <n v="1"/>
  </r>
  <r>
    <x v="1"/>
    <x v="1"/>
    <n v="1"/>
  </r>
  <r>
    <x v="2"/>
    <x v="2"/>
    <n v="1"/>
  </r>
  <r>
    <x v="3"/>
    <x v="3"/>
    <n v="1"/>
  </r>
  <r>
    <x v="4"/>
    <x v="4"/>
    <n v="1"/>
  </r>
  <r>
    <x v="1"/>
    <x v="1"/>
    <n v="1"/>
  </r>
  <r>
    <x v="5"/>
    <x v="5"/>
    <n v="1"/>
  </r>
  <r>
    <x v="6"/>
    <x v="6"/>
    <n v="1"/>
  </r>
  <r>
    <x v="7"/>
    <x v="7"/>
    <n v="1"/>
  </r>
  <r>
    <x v="8"/>
    <x v="8"/>
    <n v="1"/>
  </r>
  <r>
    <x v="9"/>
    <x v="9"/>
    <n v="1"/>
  </r>
  <r>
    <x v="6"/>
    <x v="6"/>
    <n v="1"/>
  </r>
  <r>
    <x v="10"/>
    <x v="10"/>
    <n v="1"/>
  </r>
  <r>
    <x v="11"/>
    <x v="11"/>
    <n v="1"/>
  </r>
  <r>
    <x v="12"/>
    <x v="12"/>
    <n v="1"/>
  </r>
  <r>
    <x v="7"/>
    <x v="7"/>
    <n v="1"/>
  </r>
  <r>
    <x v="5"/>
    <x v="5"/>
    <n v="1"/>
  </r>
  <r>
    <x v="13"/>
    <x v="13"/>
    <n v="1"/>
  </r>
  <r>
    <x v="14"/>
    <x v="14"/>
    <n v="1"/>
  </r>
  <r>
    <x v="15"/>
    <x v="15"/>
    <n v="1"/>
  </r>
  <r>
    <x v="11"/>
    <x v="11"/>
    <n v="1"/>
  </r>
  <r>
    <x v="14"/>
    <x v="14"/>
    <n v="1"/>
  </r>
  <r>
    <x v="13"/>
    <x v="13"/>
    <n v="1"/>
  </r>
  <r>
    <x v="16"/>
    <x v="16"/>
    <n v="1"/>
  </r>
  <r>
    <x v="7"/>
    <x v="7"/>
    <n v="1"/>
  </r>
  <r>
    <x v="17"/>
    <x v="17"/>
    <n v="1"/>
  </r>
  <r>
    <x v="18"/>
    <x v="18"/>
    <n v="1"/>
  </r>
  <r>
    <x v="16"/>
    <x v="16"/>
    <n v="1"/>
  </r>
  <r>
    <x v="19"/>
    <x v="19"/>
    <n v="1"/>
  </r>
  <r>
    <x v="5"/>
    <x v="5"/>
    <n v="1"/>
  </r>
  <r>
    <x v="12"/>
    <x v="12"/>
    <n v="1"/>
  </r>
  <r>
    <x v="7"/>
    <x v="7"/>
    <n v="1"/>
  </r>
  <r>
    <x v="4"/>
    <x v="4"/>
    <n v="1"/>
  </r>
  <r>
    <x v="14"/>
    <x v="14"/>
    <n v="1"/>
  </r>
  <r>
    <x v="20"/>
    <x v="20"/>
    <n v="1"/>
  </r>
  <r>
    <x v="12"/>
    <x v="12"/>
    <n v="1"/>
  </r>
  <r>
    <x v="14"/>
    <x v="14"/>
    <n v="1"/>
  </r>
  <r>
    <x v="6"/>
    <x v="6"/>
    <n v="1"/>
  </r>
  <r>
    <x v="21"/>
    <x v="21"/>
    <n v="1"/>
  </r>
  <r>
    <x v="12"/>
    <x v="12"/>
    <n v="1"/>
  </r>
  <r>
    <x v="22"/>
    <x v="22"/>
    <n v="1"/>
  </r>
  <r>
    <x v="16"/>
    <x v="16"/>
    <n v="1"/>
  </r>
  <r>
    <x v="22"/>
    <x v="22"/>
    <n v="1"/>
  </r>
  <r>
    <x v="10"/>
    <x v="10"/>
    <n v="1"/>
  </r>
  <r>
    <x v="19"/>
    <x v="19"/>
    <n v="1"/>
  </r>
  <r>
    <x v="23"/>
    <x v="23"/>
    <n v="1"/>
  </r>
  <r>
    <x v="19"/>
    <x v="19"/>
    <n v="1"/>
  </r>
  <r>
    <x v="17"/>
    <x v="17"/>
    <n v="1"/>
  </r>
  <r>
    <x v="22"/>
    <x v="22"/>
    <n v="1"/>
  </r>
  <r>
    <x v="15"/>
    <x v="15"/>
    <n v="1"/>
  </r>
  <r>
    <x v="24"/>
    <x v="24"/>
    <n v="1"/>
  </r>
  <r>
    <x v="25"/>
    <x v="25"/>
    <n v="1"/>
  </r>
  <r>
    <x v="24"/>
    <x v="24"/>
    <n v="1"/>
  </r>
  <r>
    <x v="4"/>
    <x v="4"/>
    <n v="1"/>
  </r>
  <r>
    <x v="12"/>
    <x v="12"/>
    <n v="1"/>
  </r>
  <r>
    <x v="16"/>
    <x v="16"/>
    <n v="1"/>
  </r>
  <r>
    <x v="3"/>
    <x v="3"/>
    <n v="1"/>
  </r>
  <r>
    <x v="19"/>
    <x v="19"/>
    <n v="1"/>
  </r>
  <r>
    <x v="26"/>
    <x v="26"/>
    <n v="1"/>
  </r>
  <r>
    <x v="7"/>
    <x v="7"/>
    <n v="1"/>
  </r>
  <r>
    <x v="26"/>
    <x v="26"/>
    <n v="1"/>
  </r>
  <r>
    <x v="5"/>
    <x v="5"/>
    <n v="1"/>
  </r>
  <r>
    <x v="27"/>
    <x v="27"/>
    <n v="1"/>
  </r>
  <r>
    <x v="13"/>
    <x v="13"/>
    <n v="1"/>
  </r>
  <r>
    <x v="19"/>
    <x v="19"/>
    <n v="1"/>
  </r>
  <r>
    <x v="7"/>
    <x v="7"/>
    <n v="1"/>
  </r>
  <r>
    <x v="9"/>
    <x v="9"/>
    <n v="1"/>
  </r>
  <r>
    <x v="13"/>
    <x v="13"/>
    <n v="1"/>
  </r>
  <r>
    <x v="11"/>
    <x v="11"/>
    <n v="1"/>
  </r>
  <r>
    <x v="28"/>
    <x v="28"/>
    <n v="1"/>
  </r>
  <r>
    <x v="21"/>
    <x v="21"/>
    <n v="1"/>
  </r>
  <r>
    <x v="29"/>
    <x v="29"/>
    <n v="1"/>
  </r>
  <r>
    <x v="4"/>
    <x v="4"/>
    <n v="1"/>
  </r>
  <r>
    <x v="10"/>
    <x v="10"/>
    <n v="1"/>
  </r>
  <r>
    <x v="8"/>
    <x v="8"/>
    <n v="1"/>
  </r>
  <r>
    <x v="4"/>
    <x v="4"/>
    <n v="1"/>
  </r>
  <r>
    <x v="5"/>
    <x v="5"/>
    <n v="1"/>
  </r>
  <r>
    <x v="7"/>
    <x v="7"/>
    <n v="1"/>
  </r>
  <r>
    <x v="27"/>
    <x v="27"/>
    <n v="1"/>
  </r>
  <r>
    <x v="14"/>
    <x v="14"/>
    <n v="1"/>
  </r>
  <r>
    <x v="17"/>
    <x v="17"/>
    <n v="1"/>
  </r>
  <r>
    <x v="23"/>
    <x v="23"/>
    <n v="1"/>
  </r>
  <r>
    <x v="24"/>
    <x v="24"/>
    <n v="1"/>
  </r>
  <r>
    <x v="18"/>
    <x v="18"/>
    <n v="1"/>
  </r>
  <r>
    <x v="30"/>
    <x v="30"/>
    <n v="1"/>
  </r>
  <r>
    <x v="15"/>
    <x v="15"/>
    <n v="1"/>
  </r>
  <r>
    <x v="1"/>
    <x v="1"/>
    <n v="1"/>
  </r>
  <r>
    <x v="9"/>
    <x v="9"/>
    <n v="1"/>
  </r>
  <r>
    <x v="23"/>
    <x v="23"/>
    <n v="1"/>
  </r>
  <r>
    <x v="4"/>
    <x v="4"/>
    <n v="1"/>
  </r>
  <r>
    <x v="2"/>
    <x v="2"/>
    <n v="1"/>
  </r>
  <r>
    <x v="25"/>
    <x v="25"/>
    <n v="1"/>
  </r>
  <r>
    <x v="2"/>
    <x v="2"/>
    <n v="1"/>
  </r>
  <r>
    <x v="31"/>
    <x v="31"/>
    <n v="1"/>
  </r>
  <r>
    <x v="27"/>
    <x v="27"/>
    <n v="1"/>
  </r>
  <r>
    <x v="5"/>
    <x v="5"/>
    <n v="1"/>
  </r>
  <r>
    <x v="20"/>
    <x v="20"/>
    <n v="1"/>
  </r>
  <r>
    <x v="2"/>
    <x v="2"/>
    <n v="1"/>
  </r>
  <r>
    <x v="10"/>
    <x v="10"/>
    <n v="1"/>
  </r>
  <r>
    <x v="0"/>
    <x v="0"/>
    <n v="1"/>
  </r>
  <r>
    <x v="32"/>
    <x v="32"/>
    <n v="1"/>
  </r>
  <r>
    <x v="7"/>
    <x v="7"/>
    <n v="1"/>
  </r>
  <r>
    <x v="13"/>
    <x v="13"/>
    <n v="1"/>
  </r>
  <r>
    <x v="17"/>
    <x v="17"/>
    <n v="1"/>
  </r>
  <r>
    <x v="27"/>
    <x v="27"/>
    <n v="1"/>
  </r>
  <r>
    <x v="0"/>
    <x v="0"/>
    <n v="1"/>
  </r>
  <r>
    <x v="0"/>
    <x v="0"/>
    <n v="1"/>
  </r>
  <r>
    <x v="23"/>
    <x v="23"/>
    <n v="1"/>
  </r>
  <r>
    <x v="16"/>
    <x v="16"/>
    <n v="1"/>
  </r>
  <r>
    <x v="25"/>
    <x v="25"/>
    <n v="1"/>
  </r>
  <r>
    <x v="29"/>
    <x v="29"/>
    <n v="1"/>
  </r>
  <r>
    <x v="26"/>
    <x v="26"/>
    <n v="1"/>
  </r>
  <r>
    <x v="10"/>
    <x v="10"/>
    <n v="1"/>
  </r>
  <r>
    <x v="30"/>
    <x v="30"/>
    <n v="1"/>
  </r>
  <r>
    <x v="33"/>
    <x v="33"/>
    <n v="1"/>
  </r>
  <r>
    <x v="26"/>
    <x v="26"/>
    <n v="1"/>
  </r>
  <r>
    <x v="4"/>
    <x v="4"/>
    <n v="1"/>
  </r>
  <r>
    <x v="21"/>
    <x v="21"/>
    <n v="1"/>
  </r>
  <r>
    <x v="25"/>
    <x v="25"/>
    <n v="1"/>
  </r>
  <r>
    <x v="20"/>
    <x v="20"/>
    <n v="1"/>
  </r>
  <r>
    <x v="29"/>
    <x v="29"/>
    <n v="1"/>
  </r>
  <r>
    <x v="24"/>
    <x v="24"/>
    <n v="1"/>
  </r>
  <r>
    <x v="3"/>
    <x v="3"/>
    <n v="1"/>
  </r>
  <r>
    <x v="18"/>
    <x v="18"/>
    <n v="1"/>
  </r>
  <r>
    <x v="19"/>
    <x v="19"/>
    <n v="1"/>
  </r>
  <r>
    <x v="2"/>
    <x v="2"/>
    <n v="1"/>
  </r>
  <r>
    <x v="4"/>
    <x v="4"/>
    <n v="1"/>
  </r>
  <r>
    <x v="1"/>
    <x v="1"/>
    <n v="1"/>
  </r>
  <r>
    <x v="23"/>
    <x v="23"/>
    <n v="1"/>
  </r>
  <r>
    <x v="22"/>
    <x v="22"/>
    <n v="1"/>
  </r>
  <r>
    <x v="2"/>
    <x v="2"/>
    <n v="1"/>
  </r>
  <r>
    <x v="17"/>
    <x v="17"/>
    <n v="1"/>
  </r>
  <r>
    <x v="32"/>
    <x v="32"/>
    <n v="1"/>
  </r>
  <r>
    <x v="25"/>
    <x v="25"/>
    <n v="1"/>
  </r>
  <r>
    <x v="30"/>
    <x v="30"/>
    <n v="1"/>
  </r>
  <r>
    <x v="28"/>
    <x v="28"/>
    <n v="1"/>
  </r>
  <r>
    <x v="24"/>
    <x v="24"/>
    <n v="1"/>
  </r>
  <r>
    <x v="9"/>
    <x v="9"/>
    <n v="1"/>
  </r>
  <r>
    <x v="19"/>
    <x v="19"/>
    <n v="1"/>
  </r>
  <r>
    <x v="0"/>
    <x v="0"/>
    <n v="1"/>
  </r>
  <r>
    <x v="14"/>
    <x v="14"/>
    <n v="1"/>
  </r>
  <r>
    <x v="26"/>
    <x v="26"/>
    <n v="1"/>
  </r>
  <r>
    <x v="2"/>
    <x v="2"/>
    <n v="1"/>
  </r>
  <r>
    <x v="19"/>
    <x v="19"/>
    <n v="1"/>
  </r>
  <r>
    <x v="23"/>
    <x v="23"/>
    <n v="1"/>
  </r>
  <r>
    <x v="14"/>
    <x v="14"/>
    <n v="1"/>
  </r>
  <r>
    <x v="20"/>
    <x v="20"/>
    <n v="1"/>
  </r>
  <r>
    <x v="21"/>
    <x v="21"/>
    <n v="1"/>
  </r>
  <r>
    <x v="2"/>
    <x v="2"/>
    <n v="1"/>
  </r>
  <r>
    <x v="25"/>
    <x v="25"/>
    <n v="1"/>
  </r>
  <r>
    <x v="28"/>
    <x v="28"/>
    <n v="1"/>
  </r>
  <r>
    <x v="20"/>
    <x v="20"/>
    <n v="1"/>
  </r>
  <r>
    <x v="21"/>
    <x v="21"/>
    <n v="1"/>
  </r>
  <r>
    <x v="6"/>
    <x v="6"/>
    <n v="1"/>
  </r>
  <r>
    <x v="8"/>
    <x v="8"/>
    <n v="1"/>
  </r>
  <r>
    <x v="9"/>
    <x v="9"/>
    <n v="1"/>
  </r>
  <r>
    <x v="28"/>
    <x v="28"/>
    <n v="1"/>
  </r>
  <r>
    <x v="25"/>
    <x v="25"/>
    <n v="1"/>
  </r>
  <r>
    <x v="2"/>
    <x v="2"/>
    <n v="1"/>
  </r>
  <r>
    <x v="28"/>
    <x v="28"/>
    <n v="1"/>
  </r>
  <r>
    <x v="12"/>
    <x v="12"/>
    <n v="1"/>
  </r>
  <r>
    <x v="10"/>
    <x v="10"/>
    <n v="1"/>
  </r>
  <r>
    <x v="33"/>
    <x v="33"/>
    <n v="1"/>
  </r>
  <r>
    <x v="28"/>
    <x v="28"/>
    <n v="1"/>
  </r>
  <r>
    <x v="25"/>
    <x v="25"/>
    <n v="1"/>
  </r>
  <r>
    <x v="10"/>
    <x v="10"/>
    <n v="1"/>
  </r>
  <r>
    <x v="16"/>
    <x v="16"/>
    <n v="1"/>
  </r>
  <r>
    <x v="27"/>
    <x v="27"/>
    <n v="1"/>
  </r>
  <r>
    <x v="19"/>
    <x v="19"/>
    <n v="1"/>
  </r>
  <r>
    <x v="26"/>
    <x v="26"/>
    <n v="1"/>
  </r>
  <r>
    <x v="17"/>
    <x v="17"/>
    <n v="1"/>
  </r>
  <r>
    <x v="10"/>
    <x v="10"/>
    <n v="1"/>
  </r>
  <r>
    <x v="20"/>
    <x v="20"/>
    <n v="1"/>
  </r>
  <r>
    <x v="29"/>
    <x v="29"/>
    <n v="1"/>
  </r>
  <r>
    <x v="25"/>
    <x v="25"/>
    <n v="1"/>
  </r>
  <r>
    <x v="0"/>
    <x v="0"/>
    <n v="1"/>
  </r>
  <r>
    <x v="6"/>
    <x v="6"/>
    <n v="1"/>
  </r>
  <r>
    <x v="25"/>
    <x v="25"/>
    <n v="1"/>
  </r>
  <r>
    <x v="25"/>
    <x v="25"/>
    <n v="1"/>
  </r>
  <r>
    <x v="9"/>
    <x v="9"/>
    <n v="1"/>
  </r>
  <r>
    <x v="10"/>
    <x v="10"/>
    <n v="1"/>
  </r>
  <r>
    <x v="12"/>
    <x v="12"/>
    <n v="1"/>
  </r>
  <r>
    <x v="14"/>
    <x v="14"/>
    <n v="1"/>
  </r>
  <r>
    <x v="28"/>
    <x v="28"/>
    <n v="1"/>
  </r>
  <r>
    <x v="26"/>
    <x v="26"/>
    <n v="1"/>
  </r>
  <r>
    <x v="2"/>
    <x v="2"/>
    <n v="1"/>
  </r>
  <r>
    <x v="11"/>
    <x v="11"/>
    <n v="1"/>
  </r>
  <r>
    <x v="7"/>
    <x v="7"/>
    <n v="1"/>
  </r>
  <r>
    <x v="14"/>
    <x v="14"/>
    <n v="1"/>
  </r>
  <r>
    <x v="29"/>
    <x v="29"/>
    <n v="1"/>
  </r>
  <r>
    <x v="24"/>
    <x v="24"/>
    <n v="1"/>
  </r>
  <r>
    <x v="8"/>
    <x v="8"/>
    <n v="1"/>
  </r>
  <r>
    <x v="26"/>
    <x v="26"/>
    <n v="1"/>
  </r>
  <r>
    <x v="25"/>
    <x v="25"/>
    <n v="1"/>
  </r>
  <r>
    <x v="23"/>
    <x v="23"/>
    <n v="1"/>
  </r>
  <r>
    <x v="10"/>
    <x v="10"/>
    <n v="1"/>
  </r>
  <r>
    <x v="31"/>
    <x v="31"/>
    <n v="1"/>
  </r>
  <r>
    <x v="14"/>
    <x v="14"/>
    <n v="1"/>
  </r>
  <r>
    <x v="20"/>
    <x v="20"/>
    <n v="1"/>
  </r>
  <r>
    <x v="6"/>
    <x v="6"/>
    <n v="1"/>
  </r>
  <r>
    <x v="17"/>
    <x v="17"/>
    <n v="1"/>
  </r>
  <r>
    <x v="11"/>
    <x v="11"/>
    <n v="1"/>
  </r>
  <r>
    <x v="1"/>
    <x v="1"/>
    <n v="1"/>
  </r>
  <r>
    <x v="25"/>
    <x v="25"/>
    <n v="1"/>
  </r>
  <r>
    <x v="33"/>
    <x v="33"/>
    <n v="1"/>
  </r>
  <r>
    <x v="1"/>
    <x v="1"/>
    <n v="1"/>
  </r>
  <r>
    <x v="0"/>
    <x v="0"/>
    <n v="1"/>
  </r>
  <r>
    <x v="21"/>
    <x v="21"/>
    <n v="1"/>
  </r>
  <r>
    <x v="1"/>
    <x v="1"/>
    <n v="1"/>
  </r>
  <r>
    <x v="23"/>
    <x v="23"/>
    <n v="1"/>
  </r>
  <r>
    <x v="27"/>
    <x v="27"/>
    <n v="1"/>
  </r>
  <r>
    <x v="3"/>
    <x v="3"/>
    <n v="1"/>
  </r>
  <r>
    <x v="13"/>
    <x v="13"/>
    <n v="1"/>
  </r>
  <r>
    <x v="3"/>
    <x v="3"/>
    <n v="1"/>
  </r>
  <r>
    <x v="28"/>
    <x v="28"/>
    <n v="1"/>
  </r>
  <r>
    <x v="21"/>
    <x v="21"/>
    <n v="1"/>
  </r>
  <r>
    <x v="22"/>
    <x v="22"/>
    <n v="1"/>
  </r>
  <r>
    <x v="27"/>
    <x v="27"/>
    <n v="1"/>
  </r>
  <r>
    <x v="23"/>
    <x v="23"/>
    <n v="1"/>
  </r>
  <r>
    <x v="9"/>
    <x v="9"/>
    <n v="1"/>
  </r>
  <r>
    <x v="18"/>
    <x v="18"/>
    <n v="1"/>
  </r>
  <r>
    <x v="1"/>
    <x v="1"/>
    <n v="1"/>
  </r>
  <r>
    <x v="17"/>
    <x v="17"/>
    <n v="1"/>
  </r>
  <r>
    <x v="24"/>
    <x v="24"/>
    <n v="1"/>
  </r>
  <r>
    <x v="16"/>
    <x v="16"/>
    <n v="1"/>
  </r>
  <r>
    <x v="11"/>
    <x v="11"/>
    <n v="1"/>
  </r>
  <r>
    <x v="16"/>
    <x v="16"/>
    <n v="1"/>
  </r>
  <r>
    <x v="7"/>
    <x v="7"/>
    <n v="1"/>
  </r>
  <r>
    <x v="29"/>
    <x v="29"/>
    <n v="1"/>
  </r>
  <r>
    <x v="6"/>
    <x v="6"/>
    <n v="1"/>
  </r>
  <r>
    <x v="11"/>
    <x v="11"/>
    <n v="1"/>
  </r>
  <r>
    <x v="18"/>
    <x v="18"/>
    <n v="1"/>
  </r>
  <r>
    <x v="16"/>
    <x v="16"/>
    <n v="1"/>
  </r>
  <r>
    <x v="24"/>
    <x v="24"/>
    <n v="1"/>
  </r>
  <r>
    <x v="5"/>
    <x v="5"/>
    <n v="1"/>
  </r>
  <r>
    <x v="28"/>
    <x v="28"/>
    <n v="1"/>
  </r>
  <r>
    <x v="18"/>
    <x v="18"/>
    <n v="1"/>
  </r>
  <r>
    <x v="29"/>
    <x v="29"/>
    <n v="1"/>
  </r>
  <r>
    <x v="12"/>
    <x v="12"/>
    <n v="1"/>
  </r>
  <r>
    <x v="9"/>
    <x v="9"/>
    <n v="1"/>
  </r>
  <r>
    <x v="17"/>
    <x v="17"/>
    <n v="1"/>
  </r>
  <r>
    <x v="31"/>
    <x v="31"/>
    <n v="1"/>
  </r>
  <r>
    <x v="8"/>
    <x v="8"/>
    <n v="1"/>
  </r>
  <r>
    <x v="23"/>
    <x v="23"/>
    <n v="1"/>
  </r>
  <r>
    <x v="15"/>
    <x v="15"/>
    <n v="1"/>
  </r>
  <r>
    <x v="29"/>
    <x v="29"/>
    <n v="1"/>
  </r>
  <r>
    <x v="16"/>
    <x v="16"/>
    <n v="1"/>
  </r>
  <r>
    <x v="18"/>
    <x v="18"/>
    <n v="1"/>
  </r>
  <r>
    <x v="27"/>
    <x v="27"/>
    <n v="1"/>
  </r>
  <r>
    <x v="6"/>
    <x v="6"/>
    <n v="1"/>
  </r>
  <r>
    <x v="3"/>
    <x v="3"/>
    <n v="1"/>
  </r>
  <r>
    <x v="5"/>
    <x v="5"/>
    <n v="1"/>
  </r>
  <r>
    <x v="25"/>
    <x v="25"/>
    <n v="1"/>
  </r>
  <r>
    <x v="20"/>
    <x v="20"/>
    <n v="1"/>
  </r>
  <r>
    <x v="3"/>
    <x v="3"/>
    <n v="1"/>
  </r>
  <r>
    <x v="28"/>
    <x v="28"/>
    <n v="1"/>
  </r>
  <r>
    <x v="4"/>
    <x v="4"/>
    <n v="1"/>
  </r>
  <r>
    <x v="5"/>
    <x v="5"/>
    <n v="1"/>
  </r>
  <r>
    <x v="8"/>
    <x v="8"/>
    <n v="1"/>
  </r>
  <r>
    <x v="27"/>
    <x v="27"/>
    <n v="1"/>
  </r>
  <r>
    <x v="0"/>
    <x v="0"/>
    <n v="1"/>
  </r>
  <r>
    <x v="33"/>
    <x v="33"/>
    <n v="1"/>
  </r>
  <r>
    <x v="22"/>
    <x v="22"/>
    <n v="1"/>
  </r>
  <r>
    <x v="0"/>
    <x v="0"/>
    <n v="1"/>
  </r>
  <r>
    <x v="17"/>
    <x v="17"/>
    <n v="1"/>
  </r>
  <r>
    <x v="5"/>
    <x v="5"/>
    <n v="1"/>
  </r>
  <r>
    <x v="28"/>
    <x v="28"/>
    <n v="1"/>
  </r>
  <r>
    <x v="19"/>
    <x v="19"/>
    <n v="1"/>
  </r>
  <r>
    <x v="17"/>
    <x v="17"/>
    <n v="1"/>
  </r>
  <r>
    <x v="21"/>
    <x v="21"/>
    <n v="1"/>
  </r>
  <r>
    <x v="2"/>
    <x v="2"/>
    <n v="1"/>
  </r>
  <r>
    <x v="5"/>
    <x v="5"/>
    <n v="1"/>
  </r>
  <r>
    <x v="2"/>
    <x v="2"/>
    <n v="1"/>
  </r>
  <r>
    <x v="30"/>
    <x v="30"/>
    <n v="1"/>
  </r>
  <r>
    <x v="20"/>
    <x v="20"/>
    <n v="1"/>
  </r>
  <r>
    <x v="34"/>
    <x v="34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3DC71A7-14C8-417D-91E7-05B4D1F843E5}" name="Tableau croisé dynamique16" cacheId="877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compact="0" compactData="0" multipleFieldFilters="0">
  <location ref="A3:C39" firstHeaderRow="1" firstDataRow="1" firstDataCol="2"/>
  <pivotFields count="3">
    <pivotField axis="axisRow" compact="0" outline="0" showAll="0" defaultSubtotal="0">
      <items count="35">
        <item x="10"/>
        <item x="2"/>
        <item x="12"/>
        <item x="16"/>
        <item x="14"/>
        <item x="9"/>
        <item x="13"/>
        <item x="31"/>
        <item x="27"/>
        <item x="20"/>
        <item x="30"/>
        <item x="7"/>
        <item x="21"/>
        <item x="8"/>
        <item x="17"/>
        <item x="4"/>
        <item x="1"/>
        <item x="0"/>
        <item x="28"/>
        <item x="29"/>
        <item x="15"/>
        <item x="23"/>
        <item x="11"/>
        <item x="26"/>
        <item x="5"/>
        <item x="3"/>
        <item x="6"/>
        <item x="25"/>
        <item x="33"/>
        <item x="24"/>
        <item x="32"/>
        <item x="18"/>
        <item x="22"/>
        <item x="19"/>
        <item x="34"/>
      </items>
    </pivotField>
    <pivotField axis="axisRow" compact="0" outline="0" showAll="0" defaultSubtotal="0">
      <items count="35">
        <item x="20"/>
        <item x="10"/>
        <item x="30"/>
        <item x="17"/>
        <item x="29"/>
        <item x="1"/>
        <item x="18"/>
        <item x="23"/>
        <item x="5"/>
        <item x="32"/>
        <item x="15"/>
        <item x="21"/>
        <item x="3"/>
        <item x="33"/>
        <item x="12"/>
        <item x="24"/>
        <item x="6"/>
        <item x="4"/>
        <item x="13"/>
        <item x="7"/>
        <item x="9"/>
        <item x="16"/>
        <item x="14"/>
        <item x="19"/>
        <item x="8"/>
        <item x="25"/>
        <item x="11"/>
        <item x="27"/>
        <item x="22"/>
        <item x="31"/>
        <item x="0"/>
        <item x="2"/>
        <item x="28"/>
        <item x="26"/>
        <item x="34"/>
      </items>
    </pivotField>
    <pivotField dataField="1" compact="0" outline="0" showAll="0" defaultSubtotal="0"/>
  </pivotFields>
  <rowFields count="2">
    <field x="0"/>
    <field x="1"/>
  </rowFields>
  <rowItems count="36">
    <i>
      <x/>
      <x v="1"/>
    </i>
    <i>
      <x v="1"/>
      <x v="31"/>
    </i>
    <i>
      <x v="2"/>
      <x v="14"/>
    </i>
    <i>
      <x v="3"/>
      <x v="21"/>
    </i>
    <i>
      <x v="4"/>
      <x v="22"/>
    </i>
    <i>
      <x v="5"/>
      <x v="20"/>
    </i>
    <i>
      <x v="6"/>
      <x v="18"/>
    </i>
    <i>
      <x v="7"/>
      <x v="29"/>
    </i>
    <i>
      <x v="8"/>
      <x v="27"/>
    </i>
    <i>
      <x v="9"/>
      <x/>
    </i>
    <i>
      <x v="10"/>
      <x v="2"/>
    </i>
    <i>
      <x v="11"/>
      <x v="19"/>
    </i>
    <i>
      <x v="12"/>
      <x v="11"/>
    </i>
    <i>
      <x v="13"/>
      <x v="24"/>
    </i>
    <i>
      <x v="14"/>
      <x v="3"/>
    </i>
    <i>
      <x v="15"/>
      <x v="17"/>
    </i>
    <i>
      <x v="16"/>
      <x v="5"/>
    </i>
    <i>
      <x v="17"/>
      <x v="30"/>
    </i>
    <i>
      <x v="18"/>
      <x v="32"/>
    </i>
    <i>
      <x v="19"/>
      <x v="4"/>
    </i>
    <i>
      <x v="20"/>
      <x v="10"/>
    </i>
    <i>
      <x v="21"/>
      <x v="7"/>
    </i>
    <i>
      <x v="22"/>
      <x v="26"/>
    </i>
    <i>
      <x v="23"/>
      <x v="33"/>
    </i>
    <i>
      <x v="24"/>
      <x v="8"/>
    </i>
    <i>
      <x v="25"/>
      <x v="12"/>
    </i>
    <i>
      <x v="26"/>
      <x v="16"/>
    </i>
    <i>
      <x v="27"/>
      <x v="25"/>
    </i>
    <i>
      <x v="28"/>
      <x v="13"/>
    </i>
    <i>
      <x v="29"/>
      <x v="15"/>
    </i>
    <i>
      <x v="30"/>
      <x v="9"/>
    </i>
    <i>
      <x v="31"/>
      <x v="6"/>
    </i>
    <i>
      <x v="32"/>
      <x v="28"/>
    </i>
    <i>
      <x v="33"/>
      <x v="23"/>
    </i>
    <i>
      <x v="34"/>
      <x v="34"/>
    </i>
    <i t="grand">
      <x/>
    </i>
  </rowItems>
  <colItems count="1">
    <i/>
  </colItems>
  <dataFields count="1">
    <dataField name="Somme de nbr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38D440C-3D35-432A-8C1F-E7BB8585E231}" name="Tableau croisé dynamique18" cacheId="878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compact="0" compactData="0" multipleFieldFilters="0">
  <location ref="A3:C39" firstHeaderRow="1" firstDataRow="1" firstDataCol="2"/>
  <pivotFields count="3">
    <pivotField axis="axisRow" compact="0" outline="0" showAll="0" defaultSubtotal="0">
      <items count="35">
        <item x="12"/>
        <item x="5"/>
        <item x="23"/>
        <item x="1"/>
        <item x="8"/>
        <item x="28"/>
        <item x="29"/>
        <item x="3"/>
        <item x="18"/>
        <item x="6"/>
        <item x="13"/>
        <item x="21"/>
        <item x="4"/>
        <item x="11"/>
        <item x="10"/>
        <item x="22"/>
        <item x="14"/>
        <item x="19"/>
        <item x="24"/>
        <item x="26"/>
        <item x="16"/>
        <item x="15"/>
        <item x="7"/>
        <item x="30"/>
        <item x="9"/>
        <item x="25"/>
        <item x="0"/>
        <item x="20"/>
        <item x="31"/>
        <item x="33"/>
        <item x="32"/>
        <item x="27"/>
        <item x="2"/>
        <item x="17"/>
        <item x="34"/>
      </items>
    </pivotField>
    <pivotField axis="axisRow" compact="0" outline="0" showAll="0" defaultSubtotal="0">
      <items count="35">
        <item x="6"/>
        <item x="12"/>
        <item x="13"/>
        <item x="10"/>
        <item x="26"/>
        <item x="14"/>
        <item x="27"/>
        <item x="15"/>
        <item x="9"/>
        <item x="32"/>
        <item x="16"/>
        <item x="4"/>
        <item x="25"/>
        <item x="31"/>
        <item x="23"/>
        <item x="33"/>
        <item x="0"/>
        <item x="22"/>
        <item x="29"/>
        <item x="21"/>
        <item x="28"/>
        <item x="1"/>
        <item x="8"/>
        <item x="17"/>
        <item x="11"/>
        <item x="20"/>
        <item x="7"/>
        <item x="18"/>
        <item x="2"/>
        <item x="3"/>
        <item x="19"/>
        <item x="5"/>
        <item x="24"/>
        <item x="30"/>
        <item x="34"/>
      </items>
    </pivotField>
    <pivotField dataField="1" compact="0" outline="0" showAll="0" defaultSubtotal="0"/>
  </pivotFields>
  <rowFields count="2">
    <field x="0"/>
    <field x="1"/>
  </rowFields>
  <rowItems count="36">
    <i>
      <x/>
      <x v="1"/>
    </i>
    <i>
      <x v="1"/>
      <x v="31"/>
    </i>
    <i>
      <x v="2"/>
      <x v="14"/>
    </i>
    <i>
      <x v="3"/>
      <x v="21"/>
    </i>
    <i>
      <x v="4"/>
      <x v="22"/>
    </i>
    <i>
      <x v="5"/>
      <x v="20"/>
    </i>
    <i>
      <x v="6"/>
      <x v="18"/>
    </i>
    <i>
      <x v="7"/>
      <x v="29"/>
    </i>
    <i>
      <x v="8"/>
      <x v="27"/>
    </i>
    <i>
      <x v="9"/>
      <x/>
    </i>
    <i>
      <x v="10"/>
      <x v="2"/>
    </i>
    <i>
      <x v="11"/>
      <x v="19"/>
    </i>
    <i>
      <x v="12"/>
      <x v="11"/>
    </i>
    <i>
      <x v="13"/>
      <x v="24"/>
    </i>
    <i>
      <x v="14"/>
      <x v="3"/>
    </i>
    <i>
      <x v="15"/>
      <x v="17"/>
    </i>
    <i>
      <x v="16"/>
      <x v="5"/>
    </i>
    <i>
      <x v="17"/>
      <x v="30"/>
    </i>
    <i>
      <x v="18"/>
      <x v="32"/>
    </i>
    <i>
      <x v="19"/>
      <x v="4"/>
    </i>
    <i>
      <x v="20"/>
      <x v="10"/>
    </i>
    <i>
      <x v="21"/>
      <x v="7"/>
    </i>
    <i>
      <x v="22"/>
      <x v="26"/>
    </i>
    <i>
      <x v="23"/>
      <x v="33"/>
    </i>
    <i>
      <x v="24"/>
      <x v="8"/>
    </i>
    <i>
      <x v="25"/>
      <x v="12"/>
    </i>
    <i>
      <x v="26"/>
      <x v="16"/>
    </i>
    <i>
      <x v="27"/>
      <x v="25"/>
    </i>
    <i>
      <x v="28"/>
      <x v="13"/>
    </i>
    <i>
      <x v="29"/>
      <x v="15"/>
    </i>
    <i>
      <x v="30"/>
      <x v="9"/>
    </i>
    <i>
      <x v="31"/>
      <x v="6"/>
    </i>
    <i>
      <x v="32"/>
      <x v="28"/>
    </i>
    <i>
      <x v="33"/>
      <x v="23"/>
    </i>
    <i>
      <x v="34"/>
      <x v="34"/>
    </i>
    <i t="grand">
      <x/>
    </i>
  </rowItems>
  <colItems count="1">
    <i/>
  </colItems>
  <dataFields count="1">
    <dataField name="Somme de nbr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0266B7C-5DA8-42CE-910F-784E88367091}" name="Tableau croisé dynamique19" cacheId="877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compact="0" compactData="0" multipleFieldFilters="0">
  <location ref="A3:C39" firstHeaderRow="1" firstDataRow="1" firstDataCol="2"/>
  <pivotFields count="3">
    <pivotField axis="axisRow" compact="0" outline="0" showAll="0" defaultSubtotal="0">
      <items count="35">
        <item x="10"/>
        <item x="2"/>
        <item x="12"/>
        <item x="16"/>
        <item x="14"/>
        <item x="9"/>
        <item x="13"/>
        <item x="31"/>
        <item x="27"/>
        <item x="20"/>
        <item x="30"/>
        <item x="7"/>
        <item x="21"/>
        <item x="8"/>
        <item x="17"/>
        <item x="4"/>
        <item x="1"/>
        <item x="0"/>
        <item x="28"/>
        <item x="29"/>
        <item x="15"/>
        <item x="23"/>
        <item x="11"/>
        <item x="26"/>
        <item x="5"/>
        <item x="3"/>
        <item x="6"/>
        <item x="25"/>
        <item x="33"/>
        <item x="24"/>
        <item x="32"/>
        <item x="18"/>
        <item x="22"/>
        <item x="19"/>
        <item x="34"/>
      </items>
    </pivotField>
    <pivotField axis="axisRow" compact="0" outline="0" showAll="0" defaultSubtotal="0">
      <items count="35">
        <item x="20"/>
        <item x="10"/>
        <item x="30"/>
        <item x="17"/>
        <item x="29"/>
        <item x="1"/>
        <item x="18"/>
        <item x="23"/>
        <item x="5"/>
        <item x="32"/>
        <item x="15"/>
        <item x="21"/>
        <item x="3"/>
        <item x="33"/>
        <item x="12"/>
        <item x="24"/>
        <item x="6"/>
        <item x="4"/>
        <item x="13"/>
        <item x="7"/>
        <item x="9"/>
        <item x="16"/>
        <item x="14"/>
        <item x="19"/>
        <item x="8"/>
        <item x="25"/>
        <item x="11"/>
        <item x="27"/>
        <item x="22"/>
        <item x="31"/>
        <item x="0"/>
        <item x="2"/>
        <item x="28"/>
        <item x="26"/>
        <item x="34"/>
      </items>
    </pivotField>
    <pivotField dataField="1" compact="0" outline="0" showAll="0" defaultSubtotal="0"/>
  </pivotFields>
  <rowFields count="2">
    <field x="0"/>
    <field x="1"/>
  </rowFields>
  <rowItems count="36">
    <i>
      <x/>
      <x v="1"/>
    </i>
    <i>
      <x v="1"/>
      <x v="31"/>
    </i>
    <i>
      <x v="2"/>
      <x v="14"/>
    </i>
    <i>
      <x v="3"/>
      <x v="21"/>
    </i>
    <i>
      <x v="4"/>
      <x v="22"/>
    </i>
    <i>
      <x v="5"/>
      <x v="20"/>
    </i>
    <i>
      <x v="6"/>
      <x v="18"/>
    </i>
    <i>
      <x v="7"/>
      <x v="29"/>
    </i>
    <i>
      <x v="8"/>
      <x v="27"/>
    </i>
    <i>
      <x v="9"/>
      <x/>
    </i>
    <i>
      <x v="10"/>
      <x v="2"/>
    </i>
    <i>
      <x v="11"/>
      <x v="19"/>
    </i>
    <i>
      <x v="12"/>
      <x v="11"/>
    </i>
    <i>
      <x v="13"/>
      <x v="24"/>
    </i>
    <i>
      <x v="14"/>
      <x v="3"/>
    </i>
    <i>
      <x v="15"/>
      <x v="17"/>
    </i>
    <i>
      <x v="16"/>
      <x v="5"/>
    </i>
    <i>
      <x v="17"/>
      <x v="30"/>
    </i>
    <i>
      <x v="18"/>
      <x v="32"/>
    </i>
    <i>
      <x v="19"/>
      <x v="4"/>
    </i>
    <i>
      <x v="20"/>
      <x v="10"/>
    </i>
    <i>
      <x v="21"/>
      <x v="7"/>
    </i>
    <i>
      <x v="22"/>
      <x v="26"/>
    </i>
    <i>
      <x v="23"/>
      <x v="33"/>
    </i>
    <i>
      <x v="24"/>
      <x v="8"/>
    </i>
    <i>
      <x v="25"/>
      <x v="12"/>
    </i>
    <i>
      <x v="26"/>
      <x v="16"/>
    </i>
    <i>
      <x v="27"/>
      <x v="25"/>
    </i>
    <i>
      <x v="28"/>
      <x v="13"/>
    </i>
    <i>
      <x v="29"/>
      <x v="15"/>
    </i>
    <i>
      <x v="30"/>
      <x v="9"/>
    </i>
    <i>
      <x v="31"/>
      <x v="6"/>
    </i>
    <i>
      <x v="32"/>
      <x v="28"/>
    </i>
    <i>
      <x v="33"/>
      <x v="23"/>
    </i>
    <i>
      <x v="34"/>
      <x v="34"/>
    </i>
    <i t="grand">
      <x/>
    </i>
  </rowItems>
  <colItems count="1">
    <i/>
  </colItems>
  <dataFields count="1">
    <dataField name="Somme de nbr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58FCEDD-8F4A-4D19-B160-E0574341F5E9}" name="Tableau croisé dynamique1" cacheId="876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A3:B39" firstHeaderRow="1" firstDataRow="1" firstDataCol="1"/>
  <pivotFields count="2">
    <pivotField axis="axisRow" showAll="0">
      <items count="36">
        <item x="9"/>
        <item x="23"/>
        <item x="6"/>
        <item x="28"/>
        <item x="4"/>
        <item x="14"/>
        <item x="16"/>
        <item x="21"/>
        <item x="27"/>
        <item x="32"/>
        <item x="0"/>
        <item x="22"/>
        <item x="3"/>
        <item x="33"/>
        <item x="8"/>
        <item x="11"/>
        <item x="5"/>
        <item x="20"/>
        <item x="29"/>
        <item x="7"/>
        <item x="13"/>
        <item x="1"/>
        <item x="31"/>
        <item x="10"/>
        <item x="19"/>
        <item x="18"/>
        <item x="17"/>
        <item x="26"/>
        <item x="12"/>
        <item x="2"/>
        <item x="30"/>
        <item x="15"/>
        <item x="24"/>
        <item x="25"/>
        <item x="34"/>
        <item t="default"/>
      </items>
    </pivotField>
    <pivotField dataField="1" showAll="0"/>
  </pivotFields>
  <rowFields count="1">
    <field x="0"/>
  </rowFields>
  <rowItems count="3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 t="grand">
      <x/>
    </i>
  </rowItems>
  <colItems count="1">
    <i/>
  </colItems>
  <dataFields count="1">
    <dataField name="Somme de Nbr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DC238-8A3A-4421-B5C9-028D738F5EE5}">
  <dimension ref="A1:AB47"/>
  <sheetViews>
    <sheetView tabSelected="1" workbookViewId="0">
      <pane xSplit="4" ySplit="13" topLeftCell="F14" activePane="bottomRight" state="frozen"/>
      <selection pane="topRight" activeCell="E1" sqref="E1"/>
      <selection pane="bottomLeft" activeCell="A15" sqref="A15"/>
      <selection pane="bottomRight" activeCell="AA17" sqref="AA17"/>
    </sheetView>
  </sheetViews>
  <sheetFormatPr baseColWidth="10" defaultRowHeight="15" x14ac:dyDescent="0.25"/>
  <cols>
    <col min="1" max="1" width="10.85546875" bestFit="1" customWidth="1"/>
    <col min="2" max="2" width="11" style="13" hidden="1" customWidth="1"/>
    <col min="3" max="3" width="9.28515625" style="13" hidden="1" customWidth="1"/>
    <col min="4" max="4" width="39.7109375" customWidth="1"/>
    <col min="5" max="5" width="11" hidden="1" customWidth="1"/>
    <col min="6" max="6" width="20.28515625" bestFit="1" customWidth="1"/>
    <col min="7" max="7" width="16.28515625" style="9" bestFit="1" customWidth="1"/>
    <col min="8" max="8" width="16.28515625" style="1" bestFit="1" customWidth="1"/>
    <col min="9" max="9" width="16.28515625" style="9" bestFit="1" customWidth="1"/>
    <col min="10" max="10" width="16.28515625" style="2" bestFit="1" customWidth="1"/>
    <col min="11" max="12" width="16.28515625" style="9" bestFit="1" customWidth="1"/>
    <col min="13" max="13" width="16.7109375" style="2" bestFit="1" customWidth="1"/>
    <col min="14" max="14" width="16.28515625" style="9" bestFit="1" customWidth="1"/>
    <col min="15" max="15" width="16.7109375" style="2" bestFit="1" customWidth="1"/>
    <col min="16" max="16" width="16.28515625" style="9" bestFit="1" customWidth="1"/>
    <col min="17" max="17" width="16.28515625" style="1" bestFit="1" customWidth="1"/>
    <col min="18" max="18" width="12.42578125" bestFit="1" customWidth="1"/>
    <col min="19" max="19" width="24" style="29" customWidth="1"/>
    <col min="20" max="20" width="12.42578125" bestFit="1" customWidth="1"/>
    <col min="21" max="21" width="20.7109375" style="24" bestFit="1" customWidth="1"/>
    <col min="22" max="22" width="20.7109375" style="24" customWidth="1"/>
    <col min="23" max="23" width="31" bestFit="1" customWidth="1"/>
    <col min="24" max="24" width="16.28515625" bestFit="1" customWidth="1"/>
    <col min="25" max="25" width="34.7109375" bestFit="1" customWidth="1"/>
    <col min="26" max="26" width="16.28515625" bestFit="1" customWidth="1"/>
    <col min="27" max="27" width="17.140625" bestFit="1" customWidth="1"/>
    <col min="28" max="28" width="14.5703125" bestFit="1" customWidth="1"/>
  </cols>
  <sheetData>
    <row r="1" spans="1:28" hidden="1" x14ac:dyDescent="0.25"/>
    <row r="2" spans="1:28" hidden="1" x14ac:dyDescent="0.25"/>
    <row r="3" spans="1:28" hidden="1" x14ac:dyDescent="0.25"/>
    <row r="4" spans="1:28" hidden="1" x14ac:dyDescent="0.25"/>
    <row r="5" spans="1:28" hidden="1" x14ac:dyDescent="0.25"/>
    <row r="6" spans="1:28" hidden="1" x14ac:dyDescent="0.25"/>
    <row r="7" spans="1:28" hidden="1" x14ac:dyDescent="0.25"/>
    <row r="8" spans="1:28" hidden="1" x14ac:dyDescent="0.25"/>
    <row r="9" spans="1:28" hidden="1" x14ac:dyDescent="0.25"/>
    <row r="10" spans="1:28" hidden="1" x14ac:dyDescent="0.25"/>
    <row r="11" spans="1:28" hidden="1" x14ac:dyDescent="0.25"/>
    <row r="12" spans="1:28" ht="123" customHeight="1" x14ac:dyDescent="0.25">
      <c r="G12" s="60" t="s">
        <v>83</v>
      </c>
      <c r="H12" s="60"/>
      <c r="I12" s="60"/>
      <c r="J12" s="60"/>
      <c r="K12" s="60"/>
      <c r="L12" s="60"/>
      <c r="M12" s="60"/>
      <c r="N12" s="60"/>
      <c r="O12" s="60"/>
      <c r="P12" s="61"/>
      <c r="Q12" s="57" t="s">
        <v>86</v>
      </c>
      <c r="R12" s="58"/>
      <c r="S12" s="58"/>
      <c r="T12" s="58"/>
      <c r="U12" s="58"/>
      <c r="V12" s="59"/>
      <c r="W12" s="55" t="s">
        <v>89</v>
      </c>
      <c r="X12" s="56"/>
      <c r="Y12" s="56"/>
      <c r="Z12" s="10"/>
    </row>
    <row r="13" spans="1:28" ht="38.25" x14ac:dyDescent="0.25">
      <c r="A13" s="11" t="s">
        <v>0</v>
      </c>
      <c r="B13" s="12" t="s">
        <v>1</v>
      </c>
      <c r="C13" s="12" t="s">
        <v>41</v>
      </c>
      <c r="D13" s="11" t="s">
        <v>2</v>
      </c>
      <c r="E13" s="12" t="s">
        <v>1</v>
      </c>
      <c r="F13" s="12" t="s">
        <v>3</v>
      </c>
      <c r="G13" s="41" t="s">
        <v>272</v>
      </c>
      <c r="H13" s="14" t="s">
        <v>4</v>
      </c>
      <c r="I13" s="41" t="s">
        <v>79</v>
      </c>
      <c r="J13" s="14" t="s">
        <v>4</v>
      </c>
      <c r="K13" s="41" t="s">
        <v>80</v>
      </c>
      <c r="L13" s="15" t="s">
        <v>4</v>
      </c>
      <c r="M13" s="52" t="s">
        <v>81</v>
      </c>
      <c r="N13" s="15" t="s">
        <v>4</v>
      </c>
      <c r="O13" s="41" t="s">
        <v>82</v>
      </c>
      <c r="P13" s="3" t="s">
        <v>4</v>
      </c>
      <c r="Q13" s="53" t="s">
        <v>84</v>
      </c>
      <c r="R13" s="16" t="s">
        <v>4</v>
      </c>
      <c r="S13" s="54" t="s">
        <v>87</v>
      </c>
      <c r="T13" s="16" t="s">
        <v>4</v>
      </c>
      <c r="U13" s="41" t="s">
        <v>85</v>
      </c>
      <c r="V13" s="16" t="s">
        <v>4</v>
      </c>
      <c r="W13" s="52" t="s">
        <v>88</v>
      </c>
      <c r="X13" s="16" t="s">
        <v>4</v>
      </c>
      <c r="Y13" s="52" t="s">
        <v>90</v>
      </c>
      <c r="Z13" s="16" t="s">
        <v>4</v>
      </c>
      <c r="AA13" s="4" t="s">
        <v>5</v>
      </c>
      <c r="AB13" s="5" t="s">
        <v>6</v>
      </c>
    </row>
    <row r="14" spans="1:28" x14ac:dyDescent="0.25">
      <c r="A14" s="6" t="s">
        <v>77</v>
      </c>
      <c r="B14" s="6">
        <v>71506</v>
      </c>
      <c r="C14" s="6">
        <v>182240</v>
      </c>
      <c r="D14" s="6" t="s">
        <v>33</v>
      </c>
      <c r="E14" s="6">
        <v>71506</v>
      </c>
      <c r="F14" s="6" t="s">
        <v>60</v>
      </c>
      <c r="G14" s="25">
        <v>1.1292644322919769</v>
      </c>
      <c r="H14" s="7">
        <f t="shared" ref="H14:H47" si="0">IF(G14="",0,RANK(G14,$G$14:$G$47,0))</f>
        <v>4</v>
      </c>
      <c r="I14" s="25">
        <v>1.087523328230829</v>
      </c>
      <c r="J14" s="7">
        <f t="shared" ref="J14:J47" si="1">IF(I14="",0,RANK(I14,$I$14:$I$47,0))</f>
        <v>7</v>
      </c>
      <c r="K14" s="25">
        <v>1.1597928580469226</v>
      </c>
      <c r="L14" s="7">
        <f t="shared" ref="L14:L47" si="2">IF(K14="",0,RANK(K14,$K$14:$K$47,0))</f>
        <v>8</v>
      </c>
      <c r="M14" s="8">
        <v>0.19014693171996536</v>
      </c>
      <c r="N14" s="7">
        <f t="shared" ref="N14:N47" si="3">IF(M14="",0,RANK(M14,$M$14:$M$47,0))</f>
        <v>5</v>
      </c>
      <c r="O14" s="9">
        <v>0.1688073394495411</v>
      </c>
      <c r="P14" s="7">
        <f t="shared" ref="P14:P47" si="4">IF(O14="",0,RANK(O14,$O$14:$O$47,0))</f>
        <v>4</v>
      </c>
      <c r="Q14" s="1">
        <v>-133</v>
      </c>
      <c r="R14" s="7">
        <f t="shared" ref="R14:R47" si="5">IF(Q14="",0,RANK(Q14,$Q$14:$Q$47,0))</f>
        <v>15</v>
      </c>
      <c r="S14" s="22">
        <v>1.4200000000000017</v>
      </c>
      <c r="T14" s="7">
        <f t="shared" ref="T14:T47" si="6">IF(S14="",0,RANK(S14,$S$14:$S$47,1))</f>
        <v>21</v>
      </c>
      <c r="U14" s="9">
        <v>1.3615023474178405</v>
      </c>
      <c r="V14" s="7">
        <f t="shared" ref="V14:V47" si="7">IF(U14="",0,RANK(U14,$U$14:$U$47,0))</f>
        <v>8</v>
      </c>
      <c r="W14" s="1">
        <v>1</v>
      </c>
      <c r="X14" s="7">
        <f t="shared" ref="X14:X47" si="8">IF(W14="",0,RANK(W14,$W$14:$W$47,0))</f>
        <v>19</v>
      </c>
      <c r="Y14" s="2">
        <v>1</v>
      </c>
      <c r="Z14" s="7">
        <f t="shared" ref="Z14:Z47" si="9">IF(Y14="",0,RANK(Y14,$Y$14:$Y$47,0))</f>
        <v>4</v>
      </c>
      <c r="AA14" s="10">
        <f t="shared" ref="AA14:AA47" si="10">SUM(H14+J14+L14+N14+P14+R14+T14+V14+X14+Z14)</f>
        <v>95</v>
      </c>
      <c r="AB14" s="7">
        <f t="shared" ref="AB14:AB47" si="11">IF(AA14="",0,RANK(AA14,$AA$14:$AA$47,1))</f>
        <v>1</v>
      </c>
    </row>
    <row r="15" spans="1:28" x14ac:dyDescent="0.25">
      <c r="A15" s="6" t="s">
        <v>76</v>
      </c>
      <c r="B15" s="6">
        <v>71601</v>
      </c>
      <c r="C15" s="6">
        <v>305493</v>
      </c>
      <c r="D15" s="6" t="s">
        <v>40</v>
      </c>
      <c r="E15" s="6">
        <v>71601</v>
      </c>
      <c r="F15" s="6"/>
      <c r="G15" s="25">
        <v>1.2117515874245006</v>
      </c>
      <c r="H15" s="7">
        <f t="shared" si="0"/>
        <v>1</v>
      </c>
      <c r="I15" s="25">
        <v>1.3787809115062335</v>
      </c>
      <c r="J15" s="7">
        <f t="shared" si="1"/>
        <v>1</v>
      </c>
      <c r="K15" s="25">
        <v>0.79349323017085727</v>
      </c>
      <c r="L15" s="7">
        <f t="shared" si="2"/>
        <v>28</v>
      </c>
      <c r="M15" s="8">
        <v>0.14492753623188406</v>
      </c>
      <c r="N15" s="7">
        <f t="shared" si="3"/>
        <v>6</v>
      </c>
      <c r="O15" s="9">
        <v>0.13742690058479526</v>
      </c>
      <c r="P15" s="7">
        <f t="shared" si="4"/>
        <v>6</v>
      </c>
      <c r="Q15" s="1">
        <v>-63</v>
      </c>
      <c r="R15" s="7">
        <f t="shared" si="5"/>
        <v>8</v>
      </c>
      <c r="S15" s="22">
        <v>-7.0999999999999943</v>
      </c>
      <c r="T15" s="7">
        <f t="shared" si="6"/>
        <v>4</v>
      </c>
      <c r="U15" s="9">
        <v>1.2159090909090908</v>
      </c>
      <c r="V15" s="7">
        <f t="shared" si="7"/>
        <v>17</v>
      </c>
      <c r="W15" s="1">
        <v>4</v>
      </c>
      <c r="X15" s="7">
        <f t="shared" si="8"/>
        <v>12</v>
      </c>
      <c r="Y15" s="2">
        <v>-1</v>
      </c>
      <c r="Z15" s="7">
        <f t="shared" si="9"/>
        <v>16</v>
      </c>
      <c r="AA15" s="10">
        <f t="shared" si="10"/>
        <v>99</v>
      </c>
      <c r="AB15" s="7">
        <f t="shared" si="11"/>
        <v>2</v>
      </c>
    </row>
    <row r="16" spans="1:28" x14ac:dyDescent="0.25">
      <c r="A16" s="6" t="s">
        <v>75</v>
      </c>
      <c r="B16" s="6">
        <v>70067</v>
      </c>
      <c r="C16" s="6">
        <v>304665</v>
      </c>
      <c r="D16" s="6" t="s">
        <v>11</v>
      </c>
      <c r="E16" s="6">
        <v>70067</v>
      </c>
      <c r="F16" s="6" t="s">
        <v>47</v>
      </c>
      <c r="G16" s="25">
        <v>1.1809627790052937</v>
      </c>
      <c r="H16" s="7">
        <f t="shared" si="0"/>
        <v>2</v>
      </c>
      <c r="I16" s="25">
        <v>1.1336440076993213</v>
      </c>
      <c r="J16" s="7">
        <f t="shared" si="1"/>
        <v>4</v>
      </c>
      <c r="K16" s="25">
        <v>1.1755301594216805</v>
      </c>
      <c r="L16" s="7">
        <f t="shared" si="2"/>
        <v>5</v>
      </c>
      <c r="M16" s="8">
        <v>-2.4757804090419663E-2</v>
      </c>
      <c r="N16" s="7">
        <f t="shared" si="3"/>
        <v>19</v>
      </c>
      <c r="O16" s="9">
        <v>-4.5707915273132491E-2</v>
      </c>
      <c r="P16" s="7">
        <f t="shared" si="4"/>
        <v>18</v>
      </c>
      <c r="Q16" s="1">
        <v>-452</v>
      </c>
      <c r="R16" s="7">
        <f t="shared" si="5"/>
        <v>34</v>
      </c>
      <c r="S16" s="22">
        <v>-0.85999999999999943</v>
      </c>
      <c r="T16" s="7">
        <f t="shared" si="6"/>
        <v>12</v>
      </c>
      <c r="U16" s="9">
        <v>2.1235955056179776</v>
      </c>
      <c r="V16" s="7">
        <f t="shared" si="7"/>
        <v>1</v>
      </c>
      <c r="W16" s="1">
        <v>9</v>
      </c>
      <c r="X16" s="7">
        <f t="shared" si="8"/>
        <v>1</v>
      </c>
      <c r="Y16" s="2">
        <v>1</v>
      </c>
      <c r="Z16" s="7">
        <f t="shared" si="9"/>
        <v>4</v>
      </c>
      <c r="AA16" s="10">
        <f t="shared" si="10"/>
        <v>100</v>
      </c>
      <c r="AB16" s="7">
        <f t="shared" si="11"/>
        <v>3</v>
      </c>
    </row>
    <row r="17" spans="1:28" x14ac:dyDescent="0.25">
      <c r="A17" s="6" t="s">
        <v>76</v>
      </c>
      <c r="B17" s="6">
        <v>71595</v>
      </c>
      <c r="C17" s="6">
        <v>306176</v>
      </c>
      <c r="D17" s="6" t="s">
        <v>23</v>
      </c>
      <c r="E17" s="6">
        <v>71595</v>
      </c>
      <c r="F17" s="6" t="s">
        <v>57</v>
      </c>
      <c r="G17" s="25">
        <v>1.1096807498500683</v>
      </c>
      <c r="H17" s="7">
        <f t="shared" si="0"/>
        <v>6</v>
      </c>
      <c r="I17" s="25">
        <v>1.126997640448147</v>
      </c>
      <c r="J17" s="7">
        <f t="shared" si="1"/>
        <v>5</v>
      </c>
      <c r="K17" s="25">
        <v>1.0371526107921305</v>
      </c>
      <c r="L17" s="7">
        <f t="shared" si="2"/>
        <v>11</v>
      </c>
      <c r="M17" s="8">
        <v>3.1914893617021309E-2</v>
      </c>
      <c r="N17" s="7">
        <f t="shared" si="3"/>
        <v>11</v>
      </c>
      <c r="O17" s="9">
        <v>-2.158273381294969E-2</v>
      </c>
      <c r="P17" s="7">
        <f t="shared" si="4"/>
        <v>13</v>
      </c>
      <c r="Q17" s="1">
        <v>-229</v>
      </c>
      <c r="R17" s="7">
        <f t="shared" si="5"/>
        <v>24</v>
      </c>
      <c r="S17" s="22">
        <v>0.48000000000000398</v>
      </c>
      <c r="T17" s="7">
        <f t="shared" si="6"/>
        <v>16</v>
      </c>
      <c r="U17" s="9">
        <v>1.6101694915254237</v>
      </c>
      <c r="V17" s="7">
        <f t="shared" si="7"/>
        <v>4</v>
      </c>
      <c r="W17" s="1">
        <v>5</v>
      </c>
      <c r="X17" s="7">
        <f t="shared" si="8"/>
        <v>8</v>
      </c>
      <c r="Y17" s="2">
        <v>-1</v>
      </c>
      <c r="Z17" s="7">
        <f t="shared" si="9"/>
        <v>16</v>
      </c>
      <c r="AA17" s="10">
        <f t="shared" si="10"/>
        <v>114</v>
      </c>
      <c r="AB17" s="7">
        <f t="shared" si="11"/>
        <v>4</v>
      </c>
    </row>
    <row r="18" spans="1:28" x14ac:dyDescent="0.25">
      <c r="A18" s="6" t="s">
        <v>76</v>
      </c>
      <c r="B18" s="6">
        <v>71594</v>
      </c>
      <c r="C18" s="6">
        <v>190433</v>
      </c>
      <c r="D18" s="6" t="s">
        <v>14</v>
      </c>
      <c r="E18" s="6">
        <v>71594</v>
      </c>
      <c r="F18" s="6" t="s">
        <v>67</v>
      </c>
      <c r="G18" s="25">
        <v>1.0588946151386189</v>
      </c>
      <c r="H18" s="7">
        <f t="shared" si="0"/>
        <v>10</v>
      </c>
      <c r="I18" s="25">
        <v>0.97412985924155715</v>
      </c>
      <c r="J18" s="7">
        <f t="shared" si="1"/>
        <v>15</v>
      </c>
      <c r="K18" s="25">
        <v>1.232726854700348</v>
      </c>
      <c r="L18" s="7">
        <f t="shared" si="2"/>
        <v>4</v>
      </c>
      <c r="M18" s="8">
        <v>0.11760355029585798</v>
      </c>
      <c r="N18" s="7">
        <f t="shared" si="3"/>
        <v>7</v>
      </c>
      <c r="O18" s="9">
        <v>5.4736842105263112E-2</v>
      </c>
      <c r="P18" s="7">
        <f t="shared" si="4"/>
        <v>10</v>
      </c>
      <c r="Q18" s="1">
        <v>-225</v>
      </c>
      <c r="R18" s="7">
        <f t="shared" si="5"/>
        <v>23</v>
      </c>
      <c r="S18" s="22">
        <v>-10.700000000000003</v>
      </c>
      <c r="T18" s="7">
        <f t="shared" si="6"/>
        <v>2</v>
      </c>
      <c r="U18" s="9">
        <v>1.1896551724137931</v>
      </c>
      <c r="V18" s="7">
        <f t="shared" si="7"/>
        <v>18</v>
      </c>
      <c r="W18" s="1">
        <v>0</v>
      </c>
      <c r="X18" s="7">
        <f t="shared" si="8"/>
        <v>21</v>
      </c>
      <c r="Y18" s="2">
        <v>0</v>
      </c>
      <c r="Z18" s="7">
        <f t="shared" si="9"/>
        <v>10</v>
      </c>
      <c r="AA18" s="10">
        <f t="shared" si="10"/>
        <v>120</v>
      </c>
      <c r="AB18" s="7">
        <f t="shared" si="11"/>
        <v>5</v>
      </c>
    </row>
    <row r="19" spans="1:28" x14ac:dyDescent="0.25">
      <c r="A19" s="6" t="s">
        <v>76</v>
      </c>
      <c r="B19" s="6">
        <v>71606</v>
      </c>
      <c r="C19" s="6">
        <v>306306</v>
      </c>
      <c r="D19" s="6" t="s">
        <v>29</v>
      </c>
      <c r="E19" s="6">
        <v>71606</v>
      </c>
      <c r="F19" s="6" t="s">
        <v>74</v>
      </c>
      <c r="G19" s="25">
        <v>1.1272366688148476</v>
      </c>
      <c r="H19" s="7">
        <f t="shared" si="0"/>
        <v>5</v>
      </c>
      <c r="I19" s="25">
        <v>1.1760789845673216</v>
      </c>
      <c r="J19" s="7">
        <f t="shared" si="1"/>
        <v>2</v>
      </c>
      <c r="K19" s="25">
        <v>0.81652202370466498</v>
      </c>
      <c r="L19" s="7">
        <f t="shared" si="2"/>
        <v>26</v>
      </c>
      <c r="M19" s="8">
        <v>0.38867924528301895</v>
      </c>
      <c r="N19" s="7">
        <f t="shared" si="3"/>
        <v>3</v>
      </c>
      <c r="O19" s="9">
        <v>0.67931688804554091</v>
      </c>
      <c r="P19" s="7">
        <f t="shared" si="4"/>
        <v>1</v>
      </c>
      <c r="Q19" s="1">
        <v>-233</v>
      </c>
      <c r="R19" s="7">
        <f t="shared" si="5"/>
        <v>27</v>
      </c>
      <c r="S19" s="22">
        <v>5.4900000000000091</v>
      </c>
      <c r="T19" s="7">
        <f t="shared" si="6"/>
        <v>29</v>
      </c>
      <c r="U19" s="9">
        <v>1.6666666666666667</v>
      </c>
      <c r="V19" s="7">
        <f t="shared" si="7"/>
        <v>2</v>
      </c>
      <c r="W19" s="1">
        <v>4</v>
      </c>
      <c r="X19" s="7">
        <f t="shared" si="8"/>
        <v>12</v>
      </c>
      <c r="Y19" s="2">
        <v>-1</v>
      </c>
      <c r="Z19" s="7">
        <f t="shared" si="9"/>
        <v>16</v>
      </c>
      <c r="AA19" s="10">
        <f t="shared" si="10"/>
        <v>123</v>
      </c>
      <c r="AB19" s="7">
        <f t="shared" si="11"/>
        <v>6</v>
      </c>
    </row>
    <row r="20" spans="1:28" x14ac:dyDescent="0.25">
      <c r="A20" s="6" t="s">
        <v>78</v>
      </c>
      <c r="B20" s="6">
        <v>71054</v>
      </c>
      <c r="C20" s="6">
        <v>193254</v>
      </c>
      <c r="D20" s="6" t="s">
        <v>38</v>
      </c>
      <c r="E20" s="6">
        <v>71054</v>
      </c>
      <c r="F20" s="6" t="s">
        <v>72</v>
      </c>
      <c r="G20" s="25">
        <v>1.0819825581302163</v>
      </c>
      <c r="H20" s="7">
        <f t="shared" si="0"/>
        <v>8</v>
      </c>
      <c r="I20" s="25">
        <v>1.1248488477882832</v>
      </c>
      <c r="J20" s="7">
        <f t="shared" si="1"/>
        <v>6</v>
      </c>
      <c r="K20" s="25">
        <v>0.94442982805871323</v>
      </c>
      <c r="L20" s="7">
        <f t="shared" si="2"/>
        <v>17</v>
      </c>
      <c r="M20" s="8">
        <v>0.4104477611940297</v>
      </c>
      <c r="N20" s="7">
        <f t="shared" si="3"/>
        <v>1</v>
      </c>
      <c r="O20" s="9">
        <v>0.39321357285429137</v>
      </c>
      <c r="P20" s="7">
        <f t="shared" si="4"/>
        <v>2</v>
      </c>
      <c r="Q20" s="1">
        <v>-250</v>
      </c>
      <c r="R20" s="7">
        <f t="shared" si="5"/>
        <v>29</v>
      </c>
      <c r="S20" s="22">
        <v>4.3999999999999915</v>
      </c>
      <c r="T20" s="7">
        <f t="shared" si="6"/>
        <v>28</v>
      </c>
      <c r="U20" s="9">
        <v>1.4645669291338583</v>
      </c>
      <c r="V20" s="7">
        <f t="shared" si="7"/>
        <v>5</v>
      </c>
      <c r="W20" s="1">
        <v>-4</v>
      </c>
      <c r="X20" s="7">
        <f t="shared" si="8"/>
        <v>32</v>
      </c>
      <c r="Y20" s="2">
        <v>1</v>
      </c>
      <c r="Z20" s="7">
        <f t="shared" si="9"/>
        <v>4</v>
      </c>
      <c r="AA20" s="10">
        <f t="shared" si="10"/>
        <v>132</v>
      </c>
      <c r="AB20" s="7">
        <f t="shared" si="11"/>
        <v>7</v>
      </c>
    </row>
    <row r="21" spans="1:28" x14ac:dyDescent="0.25">
      <c r="A21" s="6" t="s">
        <v>76</v>
      </c>
      <c r="B21" s="6">
        <v>71050</v>
      </c>
      <c r="C21" s="6">
        <v>170189</v>
      </c>
      <c r="D21" s="6" t="s">
        <v>26</v>
      </c>
      <c r="E21" s="6">
        <v>71050</v>
      </c>
      <c r="F21" s="6" t="s">
        <v>64</v>
      </c>
      <c r="G21" s="25">
        <v>1.1702567452046373</v>
      </c>
      <c r="H21" s="7">
        <f t="shared" si="0"/>
        <v>3</v>
      </c>
      <c r="I21" s="25">
        <v>1.0304442808619063</v>
      </c>
      <c r="J21" s="7">
        <f t="shared" si="1"/>
        <v>12</v>
      </c>
      <c r="K21" s="25">
        <v>1.4212180368556078</v>
      </c>
      <c r="L21" s="7">
        <f t="shared" si="2"/>
        <v>2</v>
      </c>
      <c r="M21" s="8">
        <v>-9.3959731543624164E-2</v>
      </c>
      <c r="N21" s="7">
        <f t="shared" si="3"/>
        <v>27</v>
      </c>
      <c r="O21" s="9">
        <v>-5.0955414012738898E-2</v>
      </c>
      <c r="P21" s="7">
        <f t="shared" si="4"/>
        <v>21</v>
      </c>
      <c r="Q21" s="1">
        <v>-299</v>
      </c>
      <c r="R21" s="7">
        <f t="shared" si="5"/>
        <v>32</v>
      </c>
      <c r="S21" s="22">
        <v>0.84000000000000341</v>
      </c>
      <c r="T21" s="7">
        <f t="shared" si="6"/>
        <v>18</v>
      </c>
      <c r="U21" s="9">
        <v>1.2975460122699387</v>
      </c>
      <c r="V21" s="7">
        <f t="shared" si="7"/>
        <v>15</v>
      </c>
      <c r="W21" s="1">
        <v>9</v>
      </c>
      <c r="X21" s="7">
        <f t="shared" si="8"/>
        <v>1</v>
      </c>
      <c r="Y21" s="2">
        <v>3</v>
      </c>
      <c r="Z21" s="7">
        <f t="shared" si="9"/>
        <v>1</v>
      </c>
      <c r="AA21" s="10">
        <f t="shared" si="10"/>
        <v>132</v>
      </c>
      <c r="AB21" s="7">
        <f t="shared" si="11"/>
        <v>7</v>
      </c>
    </row>
    <row r="22" spans="1:28" x14ac:dyDescent="0.25">
      <c r="A22" s="6" t="s">
        <v>75</v>
      </c>
      <c r="B22" s="6">
        <v>70066</v>
      </c>
      <c r="C22" s="6">
        <v>182484</v>
      </c>
      <c r="D22" s="6" t="s">
        <v>37</v>
      </c>
      <c r="E22" s="6">
        <v>70066</v>
      </c>
      <c r="F22" s="6" t="s">
        <v>55</v>
      </c>
      <c r="G22" s="25">
        <v>1.0355791539673922</v>
      </c>
      <c r="H22" s="7">
        <f t="shared" si="0"/>
        <v>11</v>
      </c>
      <c r="I22" s="25">
        <v>1.0620349412566388</v>
      </c>
      <c r="J22" s="7">
        <f t="shared" si="1"/>
        <v>10</v>
      </c>
      <c r="K22" s="25">
        <v>0.79505495311919194</v>
      </c>
      <c r="L22" s="7">
        <f t="shared" si="2"/>
        <v>27</v>
      </c>
      <c r="M22" s="8">
        <v>8.2535003684598318E-2</v>
      </c>
      <c r="N22" s="7">
        <f t="shared" si="3"/>
        <v>9</v>
      </c>
      <c r="O22" s="9">
        <v>0.10354223433242504</v>
      </c>
      <c r="P22" s="7">
        <f t="shared" si="4"/>
        <v>8</v>
      </c>
      <c r="Q22" s="1">
        <v>-169</v>
      </c>
      <c r="R22" s="7">
        <f t="shared" si="5"/>
        <v>18</v>
      </c>
      <c r="S22" s="22">
        <v>0.6699999999999946</v>
      </c>
      <c r="T22" s="7">
        <f t="shared" si="6"/>
        <v>17</v>
      </c>
      <c r="U22" s="9">
        <v>1.6532846715328466</v>
      </c>
      <c r="V22" s="7">
        <f t="shared" si="7"/>
        <v>3</v>
      </c>
      <c r="W22" s="1">
        <v>3</v>
      </c>
      <c r="X22" s="7">
        <f t="shared" si="8"/>
        <v>15</v>
      </c>
      <c r="Y22" s="2">
        <v>-1</v>
      </c>
      <c r="Z22" s="7">
        <f t="shared" si="9"/>
        <v>16</v>
      </c>
      <c r="AA22" s="10">
        <f t="shared" si="10"/>
        <v>134</v>
      </c>
      <c r="AB22" s="7">
        <f t="shared" si="11"/>
        <v>9</v>
      </c>
    </row>
    <row r="23" spans="1:28" x14ac:dyDescent="0.25">
      <c r="A23" s="6" t="s">
        <v>75</v>
      </c>
      <c r="B23" s="6">
        <v>700023</v>
      </c>
      <c r="C23" s="6">
        <v>193087</v>
      </c>
      <c r="D23" s="6" t="s">
        <v>12</v>
      </c>
      <c r="E23" s="6">
        <v>700023</v>
      </c>
      <c r="F23" s="6" t="s">
        <v>49</v>
      </c>
      <c r="G23" s="25">
        <v>1.0851967380943977</v>
      </c>
      <c r="H23" s="7">
        <f t="shared" si="0"/>
        <v>7</v>
      </c>
      <c r="I23" s="25">
        <v>1.1494300545318614</v>
      </c>
      <c r="J23" s="7">
        <f t="shared" si="1"/>
        <v>3</v>
      </c>
      <c r="K23" s="25">
        <v>0.90200573773713077</v>
      </c>
      <c r="L23" s="7">
        <f t="shared" si="2"/>
        <v>19</v>
      </c>
      <c r="M23" s="8">
        <v>-3.2844871147043889E-2</v>
      </c>
      <c r="N23" s="7">
        <f t="shared" si="3"/>
        <v>21</v>
      </c>
      <c r="O23" s="9">
        <v>-2.4811218985976123E-2</v>
      </c>
      <c r="P23" s="7">
        <f t="shared" si="4"/>
        <v>14</v>
      </c>
      <c r="Q23" s="1">
        <v>-288</v>
      </c>
      <c r="R23" s="7">
        <f t="shared" si="5"/>
        <v>30</v>
      </c>
      <c r="S23" s="22">
        <v>2.9000000000000057</v>
      </c>
      <c r="T23" s="7">
        <f t="shared" si="6"/>
        <v>24</v>
      </c>
      <c r="U23" s="9">
        <v>1.4091680814940577</v>
      </c>
      <c r="V23" s="7">
        <f t="shared" si="7"/>
        <v>6</v>
      </c>
      <c r="W23" s="1">
        <v>5</v>
      </c>
      <c r="X23" s="7">
        <f t="shared" si="8"/>
        <v>8</v>
      </c>
      <c r="Y23" s="2">
        <v>-1</v>
      </c>
      <c r="Z23" s="7">
        <f t="shared" si="9"/>
        <v>16</v>
      </c>
      <c r="AA23" s="10">
        <f t="shared" si="10"/>
        <v>148</v>
      </c>
      <c r="AB23" s="7">
        <f t="shared" si="11"/>
        <v>10</v>
      </c>
    </row>
    <row r="24" spans="1:28" x14ac:dyDescent="0.25">
      <c r="A24" s="6" t="s">
        <v>75</v>
      </c>
      <c r="B24" s="6">
        <v>71248</v>
      </c>
      <c r="C24" s="6">
        <v>306077</v>
      </c>
      <c r="D24" s="6" t="s">
        <v>35</v>
      </c>
      <c r="E24" s="6">
        <v>71248</v>
      </c>
      <c r="F24" s="6" t="s">
        <v>68</v>
      </c>
      <c r="G24" s="25">
        <v>1.0721269203380066</v>
      </c>
      <c r="H24" s="7">
        <f t="shared" si="0"/>
        <v>9</v>
      </c>
      <c r="I24" s="25">
        <v>1.0435954135883967</v>
      </c>
      <c r="J24" s="7">
        <f t="shared" si="1"/>
        <v>11</v>
      </c>
      <c r="K24" s="25">
        <v>1.1571553989583339</v>
      </c>
      <c r="L24" s="7">
        <f t="shared" si="2"/>
        <v>9</v>
      </c>
      <c r="M24" s="8">
        <v>-0.11813349084465447</v>
      </c>
      <c r="N24" s="7">
        <f t="shared" si="3"/>
        <v>29</v>
      </c>
      <c r="O24" s="9">
        <v>-0.1294498381877022</v>
      </c>
      <c r="P24" s="7">
        <f t="shared" si="4"/>
        <v>27</v>
      </c>
      <c r="Q24" s="1">
        <v>-296</v>
      </c>
      <c r="R24" s="7">
        <f t="shared" si="5"/>
        <v>31</v>
      </c>
      <c r="S24" s="22">
        <v>-1.7900000000000063</v>
      </c>
      <c r="T24" s="7">
        <f t="shared" si="6"/>
        <v>10</v>
      </c>
      <c r="U24" s="9">
        <v>1.3012048192771084</v>
      </c>
      <c r="V24" s="7">
        <f t="shared" si="7"/>
        <v>14</v>
      </c>
      <c r="W24" s="1">
        <v>7</v>
      </c>
      <c r="X24" s="7">
        <f t="shared" si="8"/>
        <v>7</v>
      </c>
      <c r="Y24" s="2">
        <v>0</v>
      </c>
      <c r="Z24" s="7">
        <f t="shared" si="9"/>
        <v>10</v>
      </c>
      <c r="AA24" s="10">
        <f t="shared" si="10"/>
        <v>157</v>
      </c>
      <c r="AB24" s="7">
        <f t="shared" si="11"/>
        <v>11</v>
      </c>
    </row>
    <row r="25" spans="1:28" x14ac:dyDescent="0.25">
      <c r="A25" s="6" t="s">
        <v>75</v>
      </c>
      <c r="B25" s="6">
        <v>71239</v>
      </c>
      <c r="C25" s="6">
        <v>163397</v>
      </c>
      <c r="D25" s="6" t="s">
        <v>8</v>
      </c>
      <c r="E25" s="6">
        <v>71239</v>
      </c>
      <c r="F25" s="6" t="s">
        <v>59</v>
      </c>
      <c r="G25" s="25">
        <v>0.96247864331238719</v>
      </c>
      <c r="H25" s="7">
        <f t="shared" si="0"/>
        <v>14</v>
      </c>
      <c r="I25" s="25">
        <v>0.97068678243900608</v>
      </c>
      <c r="J25" s="7">
        <f t="shared" si="1"/>
        <v>17</v>
      </c>
      <c r="K25" s="25">
        <v>0.84603213948642841</v>
      </c>
      <c r="L25" s="7">
        <f t="shared" si="2"/>
        <v>24</v>
      </c>
      <c r="M25" s="8">
        <v>-8.2074852265265924E-2</v>
      </c>
      <c r="N25" s="7">
        <f t="shared" si="3"/>
        <v>26</v>
      </c>
      <c r="O25" s="9">
        <v>-7.4213836477987502E-2</v>
      </c>
      <c r="P25" s="7">
        <f t="shared" si="4"/>
        <v>23</v>
      </c>
      <c r="Q25" s="1">
        <v>-143</v>
      </c>
      <c r="R25" s="7">
        <f t="shared" si="5"/>
        <v>16</v>
      </c>
      <c r="S25" s="22">
        <v>-3.7899999999999991</v>
      </c>
      <c r="T25" s="7">
        <f t="shared" si="6"/>
        <v>7</v>
      </c>
      <c r="U25" s="9">
        <v>1.0131795716639209</v>
      </c>
      <c r="V25" s="7">
        <f t="shared" si="7"/>
        <v>24</v>
      </c>
      <c r="W25" s="1">
        <v>8</v>
      </c>
      <c r="X25" s="7">
        <f t="shared" si="8"/>
        <v>4</v>
      </c>
      <c r="Y25" s="2">
        <v>2</v>
      </c>
      <c r="Z25" s="7">
        <f t="shared" si="9"/>
        <v>2</v>
      </c>
      <c r="AA25" s="10">
        <f t="shared" si="10"/>
        <v>157</v>
      </c>
      <c r="AB25" s="7">
        <f t="shared" si="11"/>
        <v>11</v>
      </c>
    </row>
    <row r="26" spans="1:28" x14ac:dyDescent="0.25">
      <c r="A26" s="6" t="s">
        <v>78</v>
      </c>
      <c r="B26" s="6">
        <v>71505</v>
      </c>
      <c r="C26" s="6">
        <v>302041</v>
      </c>
      <c r="D26" s="6" t="s">
        <v>39</v>
      </c>
      <c r="E26" s="6">
        <v>71505</v>
      </c>
      <c r="F26" s="6" t="s">
        <v>71</v>
      </c>
      <c r="G26" s="25">
        <v>0.92350901414412589</v>
      </c>
      <c r="H26" s="7">
        <f t="shared" si="0"/>
        <v>25</v>
      </c>
      <c r="I26" s="25">
        <v>0.90272165341263422</v>
      </c>
      <c r="J26" s="7">
        <f t="shared" si="1"/>
        <v>24</v>
      </c>
      <c r="K26" s="25">
        <v>0.99528344202516306</v>
      </c>
      <c r="L26" s="7">
        <f t="shared" si="2"/>
        <v>12</v>
      </c>
      <c r="M26" s="8">
        <v>0.31972111553784871</v>
      </c>
      <c r="N26" s="7">
        <f t="shared" si="3"/>
        <v>4</v>
      </c>
      <c r="O26" s="9">
        <v>0.16101694915254253</v>
      </c>
      <c r="P26" s="7">
        <f t="shared" si="4"/>
        <v>5</v>
      </c>
      <c r="Q26" s="1">
        <v>-67</v>
      </c>
      <c r="R26" s="7">
        <f t="shared" si="5"/>
        <v>10</v>
      </c>
      <c r="S26" s="22">
        <v>-4.6400000000000006</v>
      </c>
      <c r="T26" s="7">
        <f t="shared" si="6"/>
        <v>6</v>
      </c>
      <c r="U26" s="9">
        <v>1.1755102040816328</v>
      </c>
      <c r="V26" s="7">
        <f t="shared" si="7"/>
        <v>19</v>
      </c>
      <c r="W26" s="1">
        <v>-1</v>
      </c>
      <c r="X26" s="7">
        <f t="shared" si="8"/>
        <v>26</v>
      </c>
      <c r="Y26" s="2">
        <v>-2</v>
      </c>
      <c r="Z26" s="7">
        <f t="shared" si="9"/>
        <v>28</v>
      </c>
      <c r="AA26" s="10">
        <f t="shared" si="10"/>
        <v>159</v>
      </c>
      <c r="AB26" s="7">
        <f t="shared" si="11"/>
        <v>13</v>
      </c>
    </row>
    <row r="27" spans="1:28" x14ac:dyDescent="0.25">
      <c r="A27" s="6" t="s">
        <v>77</v>
      </c>
      <c r="B27" s="6">
        <v>71507</v>
      </c>
      <c r="C27" s="6">
        <v>193601</v>
      </c>
      <c r="D27" s="6" t="s">
        <v>13</v>
      </c>
      <c r="E27" s="6">
        <v>71507</v>
      </c>
      <c r="G27" s="25">
        <v>0.97077143540015687</v>
      </c>
      <c r="H27" s="7">
        <f t="shared" si="0"/>
        <v>13</v>
      </c>
      <c r="I27" s="25">
        <v>0.96733339863388579</v>
      </c>
      <c r="J27" s="7">
        <f t="shared" si="1"/>
        <v>18</v>
      </c>
      <c r="K27" s="25">
        <v>0.87639508191566307</v>
      </c>
      <c r="L27" s="7">
        <f t="shared" si="2"/>
        <v>21</v>
      </c>
      <c r="M27" s="8">
        <v>2.392065344224038E-2</v>
      </c>
      <c r="N27" s="7">
        <f t="shared" si="3"/>
        <v>12</v>
      </c>
      <c r="O27" s="9">
        <v>0.10067114093959736</v>
      </c>
      <c r="P27" s="7">
        <f t="shared" si="4"/>
        <v>9</v>
      </c>
      <c r="Q27" s="1">
        <v>-82</v>
      </c>
      <c r="R27" s="7">
        <f t="shared" si="5"/>
        <v>11</v>
      </c>
      <c r="S27" s="22">
        <v>2.8899999999999935</v>
      </c>
      <c r="T27" s="7">
        <f t="shared" si="6"/>
        <v>23</v>
      </c>
      <c r="U27" s="9">
        <v>1.1083591331269349</v>
      </c>
      <c r="V27" s="7">
        <f t="shared" si="7"/>
        <v>22</v>
      </c>
      <c r="W27" s="1">
        <v>3</v>
      </c>
      <c r="X27" s="7">
        <f t="shared" si="8"/>
        <v>15</v>
      </c>
      <c r="Y27" s="2">
        <v>-1</v>
      </c>
      <c r="Z27" s="7">
        <f t="shared" si="9"/>
        <v>16</v>
      </c>
      <c r="AA27" s="10">
        <f t="shared" si="10"/>
        <v>160</v>
      </c>
      <c r="AB27" s="7">
        <f t="shared" si="11"/>
        <v>14</v>
      </c>
    </row>
    <row r="28" spans="1:28" x14ac:dyDescent="0.25">
      <c r="A28" s="6" t="s">
        <v>78</v>
      </c>
      <c r="B28" s="6">
        <v>71063</v>
      </c>
      <c r="C28" s="6">
        <v>193005</v>
      </c>
      <c r="D28" s="6" t="s">
        <v>15</v>
      </c>
      <c r="E28" s="6">
        <v>71063</v>
      </c>
      <c r="F28" s="6" t="s">
        <v>69</v>
      </c>
      <c r="G28" s="25">
        <v>0.95494814141101947</v>
      </c>
      <c r="H28" s="7">
        <f t="shared" si="0"/>
        <v>15</v>
      </c>
      <c r="I28" s="25">
        <v>0.97190832684706874</v>
      </c>
      <c r="J28" s="7">
        <f t="shared" si="1"/>
        <v>16</v>
      </c>
      <c r="K28" s="25">
        <v>0.8680429092351466</v>
      </c>
      <c r="L28" s="7">
        <f t="shared" si="2"/>
        <v>22</v>
      </c>
      <c r="M28" s="8">
        <v>-0.1496674057649667</v>
      </c>
      <c r="N28" s="7">
        <f t="shared" si="3"/>
        <v>30</v>
      </c>
      <c r="O28" s="9">
        <v>-0.13341067285382815</v>
      </c>
      <c r="P28" s="7">
        <f t="shared" si="4"/>
        <v>28</v>
      </c>
      <c r="Q28" s="1">
        <v>-189</v>
      </c>
      <c r="R28" s="7">
        <f t="shared" si="5"/>
        <v>19</v>
      </c>
      <c r="S28" s="22">
        <v>-9.3500000000000014</v>
      </c>
      <c r="T28" s="7">
        <f t="shared" si="6"/>
        <v>3</v>
      </c>
      <c r="U28" s="9">
        <v>1.4068627450980393</v>
      </c>
      <c r="V28" s="7">
        <f t="shared" si="7"/>
        <v>7</v>
      </c>
      <c r="W28" s="1">
        <v>4</v>
      </c>
      <c r="X28" s="7">
        <f t="shared" si="8"/>
        <v>12</v>
      </c>
      <c r="Y28" s="2">
        <v>0</v>
      </c>
      <c r="Z28" s="7">
        <f t="shared" si="9"/>
        <v>10</v>
      </c>
      <c r="AA28" s="10">
        <f t="shared" si="10"/>
        <v>162</v>
      </c>
      <c r="AB28" s="7">
        <f t="shared" si="11"/>
        <v>15</v>
      </c>
    </row>
    <row r="29" spans="1:28" x14ac:dyDescent="0.25">
      <c r="A29" s="6" t="s">
        <v>77</v>
      </c>
      <c r="B29" s="6">
        <v>71129</v>
      </c>
      <c r="C29" s="6"/>
      <c r="D29" s="6" t="s">
        <v>30</v>
      </c>
      <c r="E29" s="6">
        <v>71129</v>
      </c>
      <c r="F29" s="6" t="s">
        <v>50</v>
      </c>
      <c r="G29" s="25">
        <v>0.93477902150639536</v>
      </c>
      <c r="H29" s="7">
        <f t="shared" si="0"/>
        <v>21</v>
      </c>
      <c r="I29" s="25">
        <v>0.86470398095767176</v>
      </c>
      <c r="J29" s="7">
        <f t="shared" si="1"/>
        <v>26</v>
      </c>
      <c r="K29" s="25">
        <v>0.99223752796818065</v>
      </c>
      <c r="L29" s="7">
        <f t="shared" si="2"/>
        <v>13</v>
      </c>
      <c r="M29" s="8">
        <v>5.6300268096514818E-2</v>
      </c>
      <c r="N29" s="7">
        <f t="shared" si="3"/>
        <v>10</v>
      </c>
      <c r="O29" s="9">
        <v>4.4563279857397504E-2</v>
      </c>
      <c r="P29" s="7">
        <f t="shared" si="4"/>
        <v>11</v>
      </c>
      <c r="Q29" s="1">
        <v>-211</v>
      </c>
      <c r="R29" s="7">
        <f t="shared" si="5"/>
        <v>22</v>
      </c>
      <c r="S29" s="22">
        <v>3.7100000000000009</v>
      </c>
      <c r="T29" s="7">
        <f t="shared" si="6"/>
        <v>27</v>
      </c>
      <c r="U29" s="9">
        <v>1.3016759776536313</v>
      </c>
      <c r="V29" s="7">
        <f t="shared" si="7"/>
        <v>12</v>
      </c>
      <c r="W29" s="1">
        <v>8</v>
      </c>
      <c r="X29" s="7">
        <f t="shared" si="8"/>
        <v>4</v>
      </c>
      <c r="Y29" s="2">
        <v>-1</v>
      </c>
      <c r="Z29" s="7">
        <f t="shared" si="9"/>
        <v>16</v>
      </c>
      <c r="AA29" s="10">
        <f t="shared" si="10"/>
        <v>162</v>
      </c>
      <c r="AB29" s="7">
        <f t="shared" si="11"/>
        <v>15</v>
      </c>
    </row>
    <row r="30" spans="1:28" x14ac:dyDescent="0.25">
      <c r="A30" s="6" t="s">
        <v>78</v>
      </c>
      <c r="B30" s="6">
        <v>71045</v>
      </c>
      <c r="C30" s="6">
        <v>305330</v>
      </c>
      <c r="D30" s="6" t="s">
        <v>32</v>
      </c>
      <c r="E30" s="6">
        <v>71045</v>
      </c>
      <c r="F30" s="6" t="s">
        <v>61</v>
      </c>
      <c r="G30" s="25">
        <v>0.93881563113837851</v>
      </c>
      <c r="H30" s="7">
        <f t="shared" si="0"/>
        <v>20</v>
      </c>
      <c r="I30" s="25">
        <v>0.91600023228748284</v>
      </c>
      <c r="J30" s="7">
        <f t="shared" si="1"/>
        <v>23</v>
      </c>
      <c r="K30" s="25">
        <v>0.94718810364505723</v>
      </c>
      <c r="L30" s="7">
        <f t="shared" si="2"/>
        <v>16</v>
      </c>
      <c r="M30" s="8">
        <v>-2.6337448559670806E-2</v>
      </c>
      <c r="N30" s="7">
        <f t="shared" si="3"/>
        <v>20</v>
      </c>
      <c r="O30" s="9">
        <v>-4.0492957746478792E-2</v>
      </c>
      <c r="P30" s="7">
        <f t="shared" si="4"/>
        <v>17</v>
      </c>
      <c r="Q30" s="1">
        <v>-95</v>
      </c>
      <c r="R30" s="7">
        <f t="shared" si="5"/>
        <v>13</v>
      </c>
      <c r="S30" s="22">
        <v>-4.710000000000008</v>
      </c>
      <c r="T30" s="7">
        <f t="shared" si="6"/>
        <v>5</v>
      </c>
      <c r="U30" s="9">
        <v>0.77868852459016391</v>
      </c>
      <c r="V30" s="7">
        <f t="shared" si="7"/>
        <v>30</v>
      </c>
      <c r="W30" s="1">
        <v>0</v>
      </c>
      <c r="X30" s="7">
        <f t="shared" si="8"/>
        <v>21</v>
      </c>
      <c r="Y30" s="2">
        <v>1</v>
      </c>
      <c r="Z30" s="7">
        <f t="shared" si="9"/>
        <v>4</v>
      </c>
      <c r="AA30" s="10">
        <f t="shared" si="10"/>
        <v>169</v>
      </c>
      <c r="AB30" s="7">
        <f t="shared" si="11"/>
        <v>17</v>
      </c>
    </row>
    <row r="31" spans="1:28" x14ac:dyDescent="0.25">
      <c r="A31" s="6" t="s">
        <v>76</v>
      </c>
      <c r="B31" s="6">
        <v>71591</v>
      </c>
      <c r="C31" s="6">
        <v>306484</v>
      </c>
      <c r="D31" s="6" t="s">
        <v>10</v>
      </c>
      <c r="E31" s="6">
        <v>71591</v>
      </c>
      <c r="F31" s="6" t="s">
        <v>54</v>
      </c>
      <c r="G31" s="25">
        <v>0.88594979526437601</v>
      </c>
      <c r="H31" s="7">
        <f t="shared" si="0"/>
        <v>28</v>
      </c>
      <c r="I31" s="25">
        <v>0.78491855860375936</v>
      </c>
      <c r="J31" s="7">
        <f t="shared" si="1"/>
        <v>30</v>
      </c>
      <c r="K31" s="25">
        <v>1.1712539139652485</v>
      </c>
      <c r="L31" s="7">
        <f t="shared" si="2"/>
        <v>6</v>
      </c>
      <c r="M31" s="8">
        <v>0.39999999999999997</v>
      </c>
      <c r="N31" s="7">
        <f t="shared" si="3"/>
        <v>2</v>
      </c>
      <c r="O31" s="9">
        <v>0.28224299065420538</v>
      </c>
      <c r="P31" s="7">
        <f t="shared" si="4"/>
        <v>3</v>
      </c>
      <c r="Q31" s="1">
        <v>-56</v>
      </c>
      <c r="R31" s="7">
        <f t="shared" si="5"/>
        <v>6</v>
      </c>
      <c r="S31" s="22">
        <v>5.960000000000008</v>
      </c>
      <c r="T31" s="7">
        <f t="shared" si="6"/>
        <v>31</v>
      </c>
      <c r="U31" s="9">
        <v>0.76106194690265483</v>
      </c>
      <c r="V31" s="7">
        <f t="shared" si="7"/>
        <v>31</v>
      </c>
      <c r="W31" s="1">
        <v>0</v>
      </c>
      <c r="X31" s="7">
        <f t="shared" si="8"/>
        <v>21</v>
      </c>
      <c r="Y31" s="2">
        <v>-1</v>
      </c>
      <c r="Z31" s="7">
        <f t="shared" si="9"/>
        <v>16</v>
      </c>
      <c r="AA31" s="10">
        <f t="shared" si="10"/>
        <v>174</v>
      </c>
      <c r="AB31" s="7">
        <f t="shared" si="11"/>
        <v>18</v>
      </c>
    </row>
    <row r="32" spans="1:28" x14ac:dyDescent="0.25">
      <c r="A32" s="6" t="s">
        <v>77</v>
      </c>
      <c r="B32" s="6">
        <v>71276</v>
      </c>
      <c r="C32" s="6">
        <v>300268</v>
      </c>
      <c r="D32" s="6" t="s">
        <v>20</v>
      </c>
      <c r="E32" s="6">
        <v>71276</v>
      </c>
      <c r="F32" s="6" t="s">
        <v>52</v>
      </c>
      <c r="G32" s="25">
        <v>0.94293750918365205</v>
      </c>
      <c r="H32" s="7">
        <f t="shared" si="0"/>
        <v>18</v>
      </c>
      <c r="I32" s="25">
        <v>0.92272996462924228</v>
      </c>
      <c r="J32" s="7">
        <f t="shared" si="1"/>
        <v>22</v>
      </c>
      <c r="K32" s="25">
        <v>0.89020907955219541</v>
      </c>
      <c r="L32" s="7">
        <f t="shared" si="2"/>
        <v>20</v>
      </c>
      <c r="M32" s="8">
        <v>-0.22205513784461153</v>
      </c>
      <c r="N32" s="7">
        <f t="shared" si="3"/>
        <v>34</v>
      </c>
      <c r="O32" s="9">
        <v>-0.18775510204081639</v>
      </c>
      <c r="P32" s="7">
        <f t="shared" si="4"/>
        <v>32</v>
      </c>
      <c r="Q32" s="1">
        <v>-66</v>
      </c>
      <c r="R32" s="7">
        <f t="shared" si="5"/>
        <v>9</v>
      </c>
      <c r="S32" s="22">
        <v>-2.4999999999999929</v>
      </c>
      <c r="T32" s="7">
        <f t="shared" si="6"/>
        <v>9</v>
      </c>
      <c r="U32" s="9">
        <v>1.0801186943620178</v>
      </c>
      <c r="V32" s="7">
        <f t="shared" si="7"/>
        <v>23</v>
      </c>
      <c r="W32" s="1">
        <v>9</v>
      </c>
      <c r="X32" s="7">
        <f t="shared" si="8"/>
        <v>1</v>
      </c>
      <c r="Y32" s="2">
        <v>0</v>
      </c>
      <c r="Z32" s="7">
        <f t="shared" si="9"/>
        <v>10</v>
      </c>
      <c r="AA32" s="10">
        <f t="shared" si="10"/>
        <v>178</v>
      </c>
      <c r="AB32" s="7">
        <f t="shared" si="11"/>
        <v>19</v>
      </c>
    </row>
    <row r="33" spans="1:28" x14ac:dyDescent="0.25">
      <c r="A33" s="6" t="s">
        <v>75</v>
      </c>
      <c r="B33" s="6">
        <v>71255</v>
      </c>
      <c r="C33" s="6">
        <v>190355</v>
      </c>
      <c r="D33" s="6" t="s">
        <v>16</v>
      </c>
      <c r="E33" s="6">
        <v>71255</v>
      </c>
      <c r="F33" s="6" t="s">
        <v>42</v>
      </c>
      <c r="G33" s="25">
        <v>1.029349072755581</v>
      </c>
      <c r="H33" s="7">
        <f t="shared" si="0"/>
        <v>12</v>
      </c>
      <c r="I33" s="25">
        <v>1.065240292874291</v>
      </c>
      <c r="J33" s="7">
        <f t="shared" si="1"/>
        <v>9</v>
      </c>
      <c r="K33" s="25">
        <v>0.75315236347131642</v>
      </c>
      <c r="L33" s="7">
        <f t="shared" si="2"/>
        <v>31</v>
      </c>
      <c r="M33" s="8">
        <v>-4.4954567192730811E-2</v>
      </c>
      <c r="N33" s="7">
        <f t="shared" si="3"/>
        <v>23</v>
      </c>
      <c r="O33" s="9">
        <v>-8.6290322580645326E-2</v>
      </c>
      <c r="P33" s="7">
        <f t="shared" si="4"/>
        <v>24</v>
      </c>
      <c r="Q33" s="1">
        <v>-197</v>
      </c>
      <c r="R33" s="7">
        <f t="shared" si="5"/>
        <v>20</v>
      </c>
      <c r="S33" s="22">
        <v>0.43000000000000682</v>
      </c>
      <c r="T33" s="7">
        <f t="shared" si="6"/>
        <v>14</v>
      </c>
      <c r="U33" s="9">
        <v>1.3248663101604279</v>
      </c>
      <c r="V33" s="7">
        <f t="shared" si="7"/>
        <v>10</v>
      </c>
      <c r="W33" s="1">
        <v>0</v>
      </c>
      <c r="X33" s="7">
        <f t="shared" si="8"/>
        <v>21</v>
      </c>
      <c r="Y33" s="2">
        <v>-1</v>
      </c>
      <c r="Z33" s="7">
        <f t="shared" si="9"/>
        <v>16</v>
      </c>
      <c r="AA33" s="10">
        <f t="shared" si="10"/>
        <v>180</v>
      </c>
      <c r="AB33" s="7">
        <f t="shared" si="11"/>
        <v>20</v>
      </c>
    </row>
    <row r="34" spans="1:28" x14ac:dyDescent="0.25">
      <c r="A34" s="6" t="s">
        <v>77</v>
      </c>
      <c r="B34" s="6">
        <v>71159</v>
      </c>
      <c r="C34" s="6">
        <v>179897</v>
      </c>
      <c r="D34" s="6" t="s">
        <v>17</v>
      </c>
      <c r="E34" s="6">
        <v>71159</v>
      </c>
      <c r="F34" s="6" t="s">
        <v>48</v>
      </c>
      <c r="G34" s="25">
        <v>0.89324824751371157</v>
      </c>
      <c r="H34" s="7">
        <f t="shared" si="0"/>
        <v>27</v>
      </c>
      <c r="I34" s="25">
        <v>0.82494222171140841</v>
      </c>
      <c r="J34" s="7">
        <f t="shared" si="1"/>
        <v>27</v>
      </c>
      <c r="K34" s="25">
        <v>1.2911055308965422</v>
      </c>
      <c r="L34" s="7">
        <f t="shared" si="2"/>
        <v>3</v>
      </c>
      <c r="M34" s="8">
        <v>8.6918349429323985E-2</v>
      </c>
      <c r="N34" s="7">
        <f t="shared" si="3"/>
        <v>8</v>
      </c>
      <c r="O34" s="9">
        <v>-3.2000000000000028E-2</v>
      </c>
      <c r="P34" s="7">
        <f t="shared" si="4"/>
        <v>16</v>
      </c>
      <c r="Q34" s="1">
        <v>-57</v>
      </c>
      <c r="R34" s="7">
        <f t="shared" si="5"/>
        <v>7</v>
      </c>
      <c r="S34" s="22">
        <v>0.93000000000000682</v>
      </c>
      <c r="T34" s="7">
        <f t="shared" si="6"/>
        <v>20</v>
      </c>
      <c r="U34" s="9">
        <v>0.72</v>
      </c>
      <c r="V34" s="7">
        <f t="shared" si="7"/>
        <v>32</v>
      </c>
      <c r="W34" s="1">
        <v>5</v>
      </c>
      <c r="X34" s="7">
        <f t="shared" si="8"/>
        <v>8</v>
      </c>
      <c r="Y34" s="2">
        <v>-4</v>
      </c>
      <c r="Z34" s="7">
        <f t="shared" si="9"/>
        <v>34</v>
      </c>
      <c r="AA34" s="10">
        <f t="shared" si="10"/>
        <v>182</v>
      </c>
      <c r="AB34" s="7">
        <f t="shared" si="11"/>
        <v>21</v>
      </c>
    </row>
    <row r="35" spans="1:28" x14ac:dyDescent="0.25">
      <c r="A35" s="6" t="s">
        <v>78</v>
      </c>
      <c r="B35" s="6">
        <v>71031</v>
      </c>
      <c r="C35" s="6">
        <v>185551</v>
      </c>
      <c r="D35" s="6" t="s">
        <v>25</v>
      </c>
      <c r="E35" s="6">
        <v>71031</v>
      </c>
      <c r="F35" s="6" t="s">
        <v>65</v>
      </c>
      <c r="G35" s="25">
        <v>0.93142502221104873</v>
      </c>
      <c r="H35" s="7">
        <f t="shared" si="0"/>
        <v>22</v>
      </c>
      <c r="I35" s="25">
        <v>1.0062917697581983</v>
      </c>
      <c r="J35" s="7">
        <f t="shared" si="1"/>
        <v>13</v>
      </c>
      <c r="K35" s="25">
        <v>0.76253358758311873</v>
      </c>
      <c r="L35" s="7">
        <f t="shared" si="2"/>
        <v>29</v>
      </c>
      <c r="M35" s="8">
        <v>-0.20094722598105541</v>
      </c>
      <c r="N35" s="7">
        <f t="shared" si="3"/>
        <v>33</v>
      </c>
      <c r="O35" s="9">
        <v>-0.24966442953020118</v>
      </c>
      <c r="P35" s="7">
        <f t="shared" si="4"/>
        <v>34</v>
      </c>
      <c r="Q35" s="1">
        <v>-238</v>
      </c>
      <c r="R35" s="7">
        <f t="shared" si="5"/>
        <v>28</v>
      </c>
      <c r="S35" s="22">
        <v>-2.7400000000000091</v>
      </c>
      <c r="T35" s="7">
        <f t="shared" si="6"/>
        <v>8</v>
      </c>
      <c r="U35" s="9">
        <v>1.3103448275862069</v>
      </c>
      <c r="V35" s="7">
        <f t="shared" si="7"/>
        <v>11</v>
      </c>
      <c r="W35" s="1">
        <v>8</v>
      </c>
      <c r="X35" s="7">
        <f t="shared" si="8"/>
        <v>4</v>
      </c>
      <c r="Y35" s="2">
        <v>2</v>
      </c>
      <c r="Z35" s="7">
        <f t="shared" si="9"/>
        <v>2</v>
      </c>
      <c r="AA35" s="10">
        <f t="shared" si="10"/>
        <v>184</v>
      </c>
      <c r="AB35" s="7">
        <f t="shared" si="11"/>
        <v>22</v>
      </c>
    </row>
    <row r="36" spans="1:28" x14ac:dyDescent="0.25">
      <c r="A36" s="6" t="s">
        <v>76</v>
      </c>
      <c r="B36" s="6">
        <v>71592</v>
      </c>
      <c r="C36" s="6">
        <v>175115</v>
      </c>
      <c r="D36" s="6" t="s">
        <v>7</v>
      </c>
      <c r="E36" s="6">
        <v>71592</v>
      </c>
      <c r="F36" s="6" t="s">
        <v>43</v>
      </c>
      <c r="G36" s="25">
        <v>0.95367943084100504</v>
      </c>
      <c r="H36" s="7">
        <f t="shared" si="0"/>
        <v>16</v>
      </c>
      <c r="I36" s="25">
        <v>0.93193105390089603</v>
      </c>
      <c r="J36" s="7">
        <f t="shared" si="1"/>
        <v>20</v>
      </c>
      <c r="K36" s="25">
        <v>0.96647447197864211</v>
      </c>
      <c r="L36" s="7">
        <f t="shared" si="2"/>
        <v>15</v>
      </c>
      <c r="M36" s="8">
        <v>-5.5312157721796359E-2</v>
      </c>
      <c r="N36" s="7">
        <f t="shared" si="3"/>
        <v>25</v>
      </c>
      <c r="O36" s="9">
        <v>-0.11895424836601308</v>
      </c>
      <c r="P36" s="7">
        <f t="shared" si="4"/>
        <v>25</v>
      </c>
      <c r="Q36" s="1">
        <v>-144</v>
      </c>
      <c r="R36" s="7">
        <f t="shared" si="5"/>
        <v>17</v>
      </c>
      <c r="S36" s="22">
        <v>2.9500000000000028</v>
      </c>
      <c r="T36" s="7">
        <f t="shared" si="6"/>
        <v>25</v>
      </c>
      <c r="U36" s="9">
        <v>1.1154929577464789</v>
      </c>
      <c r="V36" s="7">
        <f t="shared" si="7"/>
        <v>21</v>
      </c>
      <c r="W36" s="1">
        <v>2</v>
      </c>
      <c r="X36" s="7">
        <f t="shared" si="8"/>
        <v>17</v>
      </c>
      <c r="Y36" s="2">
        <v>1</v>
      </c>
      <c r="Z36" s="7">
        <f t="shared" si="9"/>
        <v>4</v>
      </c>
      <c r="AA36" s="10">
        <f t="shared" si="10"/>
        <v>185</v>
      </c>
      <c r="AB36" s="7">
        <f t="shared" si="11"/>
        <v>23</v>
      </c>
    </row>
    <row r="37" spans="1:28" x14ac:dyDescent="0.25">
      <c r="A37" s="6" t="s">
        <v>75</v>
      </c>
      <c r="B37" s="6">
        <v>70930</v>
      </c>
      <c r="C37" s="6">
        <v>186531</v>
      </c>
      <c r="D37" s="6" t="s">
        <v>19</v>
      </c>
      <c r="E37" s="6">
        <v>70930</v>
      </c>
      <c r="F37" s="6" t="s">
        <v>44</v>
      </c>
      <c r="G37" s="25">
        <v>0.94733393425741685</v>
      </c>
      <c r="H37" s="7">
        <f t="shared" si="0"/>
        <v>17</v>
      </c>
      <c r="I37" s="25">
        <v>0.98689563747325471</v>
      </c>
      <c r="J37" s="7">
        <f t="shared" si="1"/>
        <v>14</v>
      </c>
      <c r="K37" s="25">
        <v>0.83216325065778585</v>
      </c>
      <c r="L37" s="7">
        <f t="shared" si="2"/>
        <v>25</v>
      </c>
      <c r="M37" s="8">
        <v>1.6902944383860346E-2</v>
      </c>
      <c r="N37" s="7">
        <f t="shared" si="3"/>
        <v>13</v>
      </c>
      <c r="O37" s="9">
        <v>-6.6738428417653317E-2</v>
      </c>
      <c r="P37" s="7">
        <f t="shared" si="4"/>
        <v>22</v>
      </c>
      <c r="Q37" s="1">
        <v>-230</v>
      </c>
      <c r="R37" s="7">
        <f t="shared" si="5"/>
        <v>25</v>
      </c>
      <c r="S37" s="22">
        <v>0.87000000000000455</v>
      </c>
      <c r="T37" s="7">
        <f t="shared" si="6"/>
        <v>19</v>
      </c>
      <c r="U37" s="9">
        <v>1.2727272727272727</v>
      </c>
      <c r="V37" s="7">
        <f t="shared" si="7"/>
        <v>16</v>
      </c>
      <c r="W37" s="1">
        <v>-1</v>
      </c>
      <c r="X37" s="7">
        <f t="shared" si="8"/>
        <v>26</v>
      </c>
      <c r="Y37" s="2">
        <v>0</v>
      </c>
      <c r="Z37" s="7">
        <f t="shared" si="9"/>
        <v>10</v>
      </c>
      <c r="AA37" s="10">
        <f t="shared" si="10"/>
        <v>187</v>
      </c>
      <c r="AB37" s="7">
        <f t="shared" si="11"/>
        <v>24</v>
      </c>
    </row>
    <row r="38" spans="1:28" x14ac:dyDescent="0.25">
      <c r="A38" s="6" t="s">
        <v>78</v>
      </c>
      <c r="B38" s="6">
        <v>71024</v>
      </c>
      <c r="C38" s="6">
        <v>177094</v>
      </c>
      <c r="D38" s="6" t="s">
        <v>28</v>
      </c>
      <c r="E38" s="6">
        <v>71024</v>
      </c>
      <c r="F38" s="6" t="s">
        <v>62</v>
      </c>
      <c r="G38" s="25">
        <v>0.9418874452874505</v>
      </c>
      <c r="H38" s="7">
        <f t="shared" si="0"/>
        <v>19</v>
      </c>
      <c r="I38" s="25">
        <v>0.82161218314735052</v>
      </c>
      <c r="J38" s="7">
        <f t="shared" si="1"/>
        <v>28</v>
      </c>
      <c r="K38" s="25">
        <v>1.585222282781299</v>
      </c>
      <c r="L38" s="7">
        <f t="shared" si="2"/>
        <v>1</v>
      </c>
      <c r="M38" s="8">
        <v>-1.6321406151914613E-2</v>
      </c>
      <c r="N38" s="7">
        <f t="shared" si="3"/>
        <v>16</v>
      </c>
      <c r="O38" s="9">
        <v>-4.8520710059171822E-2</v>
      </c>
      <c r="P38" s="7">
        <f t="shared" si="4"/>
        <v>20</v>
      </c>
      <c r="Q38" s="1">
        <v>-231</v>
      </c>
      <c r="R38" s="7">
        <f t="shared" si="5"/>
        <v>26</v>
      </c>
      <c r="S38" s="22">
        <v>-0.96999999999999886</v>
      </c>
      <c r="T38" s="7">
        <f t="shared" si="6"/>
        <v>11</v>
      </c>
      <c r="U38" s="9">
        <v>1.0023696682464456</v>
      </c>
      <c r="V38" s="7">
        <f t="shared" si="7"/>
        <v>25</v>
      </c>
      <c r="W38" s="1">
        <v>-2</v>
      </c>
      <c r="X38" s="7">
        <f t="shared" si="8"/>
        <v>29</v>
      </c>
      <c r="Y38" s="2">
        <v>-1</v>
      </c>
      <c r="Z38" s="7">
        <f t="shared" si="9"/>
        <v>16</v>
      </c>
      <c r="AA38" s="10">
        <f t="shared" si="10"/>
        <v>191</v>
      </c>
      <c r="AB38" s="7">
        <f t="shared" si="11"/>
        <v>25</v>
      </c>
    </row>
    <row r="39" spans="1:28" x14ac:dyDescent="0.25">
      <c r="A39" s="6" t="s">
        <v>78</v>
      </c>
      <c r="B39" s="6">
        <v>71662</v>
      </c>
      <c r="C39" s="6">
        <v>301703</v>
      </c>
      <c r="D39" s="6" t="s">
        <v>21</v>
      </c>
      <c r="E39" s="6">
        <v>71662</v>
      </c>
      <c r="F39" s="6" t="s">
        <v>53</v>
      </c>
      <c r="G39" s="25">
        <v>0.59056756561629853</v>
      </c>
      <c r="H39" s="7">
        <f t="shared" si="0"/>
        <v>34</v>
      </c>
      <c r="I39" s="25">
        <v>0.5352809055007669</v>
      </c>
      <c r="J39" s="7">
        <f t="shared" si="1"/>
        <v>34</v>
      </c>
      <c r="K39" s="25">
        <v>0.76235524552176925</v>
      </c>
      <c r="L39" s="7">
        <f t="shared" si="2"/>
        <v>30</v>
      </c>
      <c r="M39" s="8">
        <v>-2.0256583389602388E-3</v>
      </c>
      <c r="N39" s="7">
        <f t="shared" si="3"/>
        <v>15</v>
      </c>
      <c r="O39" s="9">
        <v>-1.8651362984218187E-2</v>
      </c>
      <c r="P39" s="7">
        <f t="shared" si="4"/>
        <v>12</v>
      </c>
      <c r="Q39" s="1">
        <v>-50</v>
      </c>
      <c r="R39" s="7">
        <f t="shared" si="5"/>
        <v>4</v>
      </c>
      <c r="S39" s="22">
        <v>-13.190000000000012</v>
      </c>
      <c r="T39" s="7">
        <f t="shared" si="6"/>
        <v>1</v>
      </c>
      <c r="U39" s="9">
        <v>1.1329479768786128</v>
      </c>
      <c r="V39" s="7">
        <f t="shared" si="7"/>
        <v>20</v>
      </c>
      <c r="W39" s="1">
        <v>0</v>
      </c>
      <c r="X39" s="7">
        <f t="shared" si="8"/>
        <v>21</v>
      </c>
      <c r="Y39" s="2">
        <v>-2</v>
      </c>
      <c r="Z39" s="7">
        <f t="shared" si="9"/>
        <v>28</v>
      </c>
      <c r="AA39" s="10">
        <f t="shared" si="10"/>
        <v>199</v>
      </c>
      <c r="AB39" s="7">
        <f t="shared" si="11"/>
        <v>26</v>
      </c>
    </row>
    <row r="40" spans="1:28" x14ac:dyDescent="0.25">
      <c r="A40" s="6" t="s">
        <v>78</v>
      </c>
      <c r="B40" s="6">
        <v>71510</v>
      </c>
      <c r="C40" s="6">
        <v>303103</v>
      </c>
      <c r="D40" s="6" t="s">
        <v>22</v>
      </c>
      <c r="E40" s="6">
        <v>71510</v>
      </c>
      <c r="F40" s="6" t="s">
        <v>66</v>
      </c>
      <c r="G40" s="25">
        <v>0.92715508993494067</v>
      </c>
      <c r="H40" s="7">
        <f t="shared" si="0"/>
        <v>23</v>
      </c>
      <c r="I40" s="25">
        <v>0.87449149377343416</v>
      </c>
      <c r="J40" s="7">
        <f t="shared" si="1"/>
        <v>25</v>
      </c>
      <c r="K40" s="25">
        <v>1.0648332189860192</v>
      </c>
      <c r="L40" s="7">
        <f t="shared" si="2"/>
        <v>10</v>
      </c>
      <c r="M40" s="8">
        <v>-0.17561983471074374</v>
      </c>
      <c r="N40" s="7">
        <f t="shared" si="3"/>
        <v>31</v>
      </c>
      <c r="O40" s="9">
        <v>-0.1790830945558739</v>
      </c>
      <c r="P40" s="7">
        <f t="shared" si="4"/>
        <v>31</v>
      </c>
      <c r="Q40" s="1">
        <v>-52</v>
      </c>
      <c r="R40" s="7">
        <f t="shared" si="5"/>
        <v>5</v>
      </c>
      <c r="S40" s="22">
        <v>-0.42000000000000171</v>
      </c>
      <c r="T40" s="7">
        <f t="shared" si="6"/>
        <v>13</v>
      </c>
      <c r="U40" s="9">
        <v>0.88262910798122063</v>
      </c>
      <c r="V40" s="7">
        <f t="shared" si="7"/>
        <v>28</v>
      </c>
      <c r="W40" s="1">
        <v>-1</v>
      </c>
      <c r="X40" s="7">
        <f t="shared" si="8"/>
        <v>26</v>
      </c>
      <c r="Y40" s="2">
        <v>-1</v>
      </c>
      <c r="Z40" s="7">
        <f t="shared" si="9"/>
        <v>16</v>
      </c>
      <c r="AA40" s="10">
        <f t="shared" si="10"/>
        <v>208</v>
      </c>
      <c r="AB40" s="7">
        <f t="shared" si="11"/>
        <v>27</v>
      </c>
    </row>
    <row r="41" spans="1:28" x14ac:dyDescent="0.25">
      <c r="A41" s="6" t="s">
        <v>77</v>
      </c>
      <c r="B41" s="6">
        <v>71139</v>
      </c>
      <c r="C41" s="6">
        <v>172115</v>
      </c>
      <c r="D41" s="6" t="s">
        <v>27</v>
      </c>
      <c r="E41" s="6">
        <v>71139</v>
      </c>
      <c r="F41" s="6" t="s">
        <v>56</v>
      </c>
      <c r="G41" s="25">
        <v>0.83689478727586597</v>
      </c>
      <c r="H41" s="7">
        <f t="shared" si="0"/>
        <v>31</v>
      </c>
      <c r="I41" s="25">
        <v>0.79738145014369011</v>
      </c>
      <c r="J41" s="7">
        <f t="shared" si="1"/>
        <v>29</v>
      </c>
      <c r="K41" s="25">
        <v>0.99196612955669239</v>
      </c>
      <c r="L41" s="7">
        <f t="shared" si="2"/>
        <v>14</v>
      </c>
      <c r="M41" s="8">
        <v>-1.6556291390728419E-2</v>
      </c>
      <c r="N41" s="7">
        <f t="shared" si="3"/>
        <v>17</v>
      </c>
      <c r="O41" s="9">
        <v>-0.15930599369085172</v>
      </c>
      <c r="P41" s="7">
        <f t="shared" si="4"/>
        <v>30</v>
      </c>
      <c r="Q41" s="1">
        <v>14</v>
      </c>
      <c r="R41" s="7">
        <f t="shared" si="5"/>
        <v>3</v>
      </c>
      <c r="S41" s="22">
        <v>3.3200000000000003</v>
      </c>
      <c r="T41" s="7">
        <f t="shared" si="6"/>
        <v>26</v>
      </c>
      <c r="U41" s="9">
        <v>0.77946768060836502</v>
      </c>
      <c r="V41" s="7">
        <f t="shared" si="7"/>
        <v>29</v>
      </c>
      <c r="W41" s="1">
        <v>-2</v>
      </c>
      <c r="X41" s="7">
        <f t="shared" si="8"/>
        <v>29</v>
      </c>
      <c r="Y41" s="2">
        <v>1</v>
      </c>
      <c r="Z41" s="7">
        <f t="shared" si="9"/>
        <v>4</v>
      </c>
      <c r="AA41" s="10">
        <f t="shared" si="10"/>
        <v>212</v>
      </c>
      <c r="AB41" s="7">
        <f t="shared" si="11"/>
        <v>28</v>
      </c>
    </row>
    <row r="42" spans="1:28" x14ac:dyDescent="0.25">
      <c r="A42" s="6" t="s">
        <v>75</v>
      </c>
      <c r="B42" s="6">
        <v>71174</v>
      </c>
      <c r="C42" s="6">
        <v>305131</v>
      </c>
      <c r="D42" s="6" t="s">
        <v>34</v>
      </c>
      <c r="E42" s="6">
        <v>71174</v>
      </c>
      <c r="F42" s="6" t="s">
        <v>45</v>
      </c>
      <c r="G42" s="25">
        <v>0.91857801067501732</v>
      </c>
      <c r="H42" s="7">
        <f t="shared" si="0"/>
        <v>26</v>
      </c>
      <c r="I42" s="25">
        <v>0.93153880729209215</v>
      </c>
      <c r="J42" s="7">
        <f t="shared" si="1"/>
        <v>21</v>
      </c>
      <c r="K42" s="25">
        <v>0.84735716445298725</v>
      </c>
      <c r="L42" s="7">
        <f t="shared" si="2"/>
        <v>23</v>
      </c>
      <c r="M42" s="8">
        <v>-0.18353726362625142</v>
      </c>
      <c r="N42" s="7">
        <f t="shared" si="3"/>
        <v>32</v>
      </c>
      <c r="O42" s="9">
        <v>-0.23905325443786968</v>
      </c>
      <c r="P42" s="7">
        <f t="shared" si="4"/>
        <v>33</v>
      </c>
      <c r="Q42" s="1">
        <v>-101</v>
      </c>
      <c r="R42" s="7">
        <f t="shared" si="5"/>
        <v>14</v>
      </c>
      <c r="S42" s="22">
        <v>1.9200000000000088</v>
      </c>
      <c r="T42" s="7">
        <f t="shared" si="6"/>
        <v>22</v>
      </c>
      <c r="U42" s="9">
        <v>0.96581196581196582</v>
      </c>
      <c r="V42" s="7">
        <f t="shared" si="7"/>
        <v>26</v>
      </c>
      <c r="W42" s="1">
        <v>5</v>
      </c>
      <c r="X42" s="7">
        <f t="shared" si="8"/>
        <v>8</v>
      </c>
      <c r="Y42" s="2">
        <v>0</v>
      </c>
      <c r="Z42" s="7">
        <f t="shared" si="9"/>
        <v>10</v>
      </c>
      <c r="AA42" s="10">
        <f t="shared" si="10"/>
        <v>215</v>
      </c>
      <c r="AB42" s="7">
        <f t="shared" si="11"/>
        <v>29</v>
      </c>
    </row>
    <row r="43" spans="1:28" x14ac:dyDescent="0.25">
      <c r="A43" s="6" t="s">
        <v>77</v>
      </c>
      <c r="B43" s="6">
        <v>71270</v>
      </c>
      <c r="C43" s="6">
        <v>305941</v>
      </c>
      <c r="D43" s="6" t="s">
        <v>31</v>
      </c>
      <c r="E43" s="6">
        <v>71270</v>
      </c>
      <c r="F43" s="6" t="s">
        <v>51</v>
      </c>
      <c r="G43" s="25">
        <v>0.84990948380017506</v>
      </c>
      <c r="H43" s="7">
        <f t="shared" si="0"/>
        <v>30</v>
      </c>
      <c r="I43" s="25">
        <v>0.78039036735303324</v>
      </c>
      <c r="J43" s="7">
        <f t="shared" si="1"/>
        <v>31</v>
      </c>
      <c r="K43" s="25">
        <v>1.1626628893020912</v>
      </c>
      <c r="L43" s="7">
        <f t="shared" si="2"/>
        <v>7</v>
      </c>
      <c r="M43" s="8">
        <v>-1.9875776397515654E-2</v>
      </c>
      <c r="N43" s="7">
        <f t="shared" si="3"/>
        <v>18</v>
      </c>
      <c r="O43" s="9">
        <v>-0.14069264069264076</v>
      </c>
      <c r="P43" s="7">
        <f t="shared" si="4"/>
        <v>29</v>
      </c>
      <c r="Q43" s="1">
        <v>63</v>
      </c>
      <c r="R43" s="7">
        <f t="shared" si="5"/>
        <v>1</v>
      </c>
      <c r="S43" s="22">
        <v>0.47999999999999687</v>
      </c>
      <c r="T43" s="7">
        <f t="shared" si="6"/>
        <v>15</v>
      </c>
      <c r="U43" s="9">
        <v>0.71590909090909094</v>
      </c>
      <c r="V43" s="7">
        <f t="shared" si="7"/>
        <v>33</v>
      </c>
      <c r="W43" s="1">
        <v>-4</v>
      </c>
      <c r="X43" s="7">
        <f t="shared" si="8"/>
        <v>32</v>
      </c>
      <c r="Y43" s="2">
        <v>-3</v>
      </c>
      <c r="Z43" s="7">
        <f t="shared" si="9"/>
        <v>33</v>
      </c>
      <c r="AA43" s="10">
        <f t="shared" si="10"/>
        <v>229</v>
      </c>
      <c r="AB43" s="7">
        <f t="shared" si="11"/>
        <v>30</v>
      </c>
    </row>
    <row r="44" spans="1:28" x14ac:dyDescent="0.25">
      <c r="A44" s="6" t="s">
        <v>75</v>
      </c>
      <c r="B44" s="6">
        <v>71252</v>
      </c>
      <c r="C44" s="6">
        <v>305931</v>
      </c>
      <c r="D44" s="6" t="s">
        <v>24</v>
      </c>
      <c r="E44" s="6">
        <v>71252</v>
      </c>
      <c r="F44" s="6" t="s">
        <v>73</v>
      </c>
      <c r="G44" s="25">
        <v>0.78377186324512538</v>
      </c>
      <c r="H44" s="7">
        <f t="shared" si="0"/>
        <v>32</v>
      </c>
      <c r="I44" s="25">
        <v>0.70939590462326851</v>
      </c>
      <c r="J44" s="7">
        <f t="shared" si="1"/>
        <v>32</v>
      </c>
      <c r="K44" s="25">
        <v>0.73964992738906321</v>
      </c>
      <c r="L44" s="7">
        <f t="shared" si="2"/>
        <v>32</v>
      </c>
      <c r="M44" s="8">
        <v>3.5460992907801925E-3</v>
      </c>
      <c r="N44" s="7">
        <f t="shared" si="3"/>
        <v>14</v>
      </c>
      <c r="O44" s="9">
        <v>0.1350974930362118</v>
      </c>
      <c r="P44" s="7">
        <f t="shared" si="4"/>
        <v>7</v>
      </c>
      <c r="Q44" s="1">
        <v>-87</v>
      </c>
      <c r="R44" s="7">
        <f t="shared" si="5"/>
        <v>12</v>
      </c>
      <c r="S44" s="22">
        <v>5.9200000000000017</v>
      </c>
      <c r="T44" s="7">
        <f t="shared" si="6"/>
        <v>30</v>
      </c>
      <c r="U44" s="9">
        <v>0.9337349397590361</v>
      </c>
      <c r="V44" s="7">
        <f t="shared" si="7"/>
        <v>27</v>
      </c>
      <c r="W44" s="1">
        <v>1</v>
      </c>
      <c r="X44" s="7">
        <f t="shared" si="8"/>
        <v>19</v>
      </c>
      <c r="Y44" s="2">
        <v>-2</v>
      </c>
      <c r="Z44" s="7">
        <f t="shared" si="9"/>
        <v>28</v>
      </c>
      <c r="AA44" s="10">
        <f t="shared" si="10"/>
        <v>233</v>
      </c>
      <c r="AB44" s="7">
        <f t="shared" si="11"/>
        <v>31</v>
      </c>
    </row>
    <row r="45" spans="1:28" x14ac:dyDescent="0.25">
      <c r="A45" s="6" t="s">
        <v>76</v>
      </c>
      <c r="B45" s="6">
        <v>71602</v>
      </c>
      <c r="C45" s="6">
        <v>300602</v>
      </c>
      <c r="D45" s="6" t="s">
        <v>36</v>
      </c>
      <c r="E45" s="6">
        <v>71602</v>
      </c>
      <c r="F45" s="6" t="s">
        <v>58</v>
      </c>
      <c r="G45" s="25">
        <v>0.92533661317963545</v>
      </c>
      <c r="H45" s="7">
        <f t="shared" si="0"/>
        <v>24</v>
      </c>
      <c r="I45" s="25">
        <v>1.0731233150181441</v>
      </c>
      <c r="J45" s="7">
        <f t="shared" si="1"/>
        <v>8</v>
      </c>
      <c r="K45" s="25">
        <v>0.63347448876031642</v>
      </c>
      <c r="L45" s="7">
        <f t="shared" si="2"/>
        <v>34</v>
      </c>
      <c r="M45" s="8">
        <v>-5.2449965493443738E-2</v>
      </c>
      <c r="N45" s="7">
        <f t="shared" si="3"/>
        <v>24</v>
      </c>
      <c r="O45" s="9">
        <v>-4.6357615894039778E-2</v>
      </c>
      <c r="P45" s="7">
        <f t="shared" si="4"/>
        <v>19</v>
      </c>
      <c r="Q45" s="1">
        <v>-205</v>
      </c>
      <c r="R45" s="7">
        <f t="shared" si="5"/>
        <v>21</v>
      </c>
      <c r="S45" s="22">
        <v>15.910000000000004</v>
      </c>
      <c r="T45" s="7">
        <f t="shared" si="6"/>
        <v>34</v>
      </c>
      <c r="U45" s="9">
        <v>1.3012820512820513</v>
      </c>
      <c r="V45" s="7">
        <f t="shared" si="7"/>
        <v>13</v>
      </c>
      <c r="W45" s="1">
        <v>-4</v>
      </c>
      <c r="X45" s="7">
        <f t="shared" si="8"/>
        <v>32</v>
      </c>
      <c r="Y45" s="2">
        <v>-2</v>
      </c>
      <c r="Z45" s="7">
        <f t="shared" si="9"/>
        <v>28</v>
      </c>
      <c r="AA45" s="10">
        <f t="shared" si="10"/>
        <v>237</v>
      </c>
      <c r="AB45" s="7">
        <f t="shared" si="11"/>
        <v>32</v>
      </c>
    </row>
    <row r="46" spans="1:28" x14ac:dyDescent="0.25">
      <c r="A46" s="6" t="s">
        <v>77</v>
      </c>
      <c r="B46" s="6">
        <v>71188</v>
      </c>
      <c r="C46" s="6">
        <v>304393</v>
      </c>
      <c r="D46" s="6" t="s">
        <v>9</v>
      </c>
      <c r="E46" s="6">
        <v>71188</v>
      </c>
      <c r="F46" s="6" t="s">
        <v>46</v>
      </c>
      <c r="G46" s="25">
        <v>0.71144806066597943</v>
      </c>
      <c r="H46" s="7">
        <f t="shared" si="0"/>
        <v>33</v>
      </c>
      <c r="I46" s="25">
        <v>0.64327817524628184</v>
      </c>
      <c r="J46" s="7">
        <f t="shared" si="1"/>
        <v>33</v>
      </c>
      <c r="K46" s="25">
        <v>0.91873081087415698</v>
      </c>
      <c r="L46" s="7">
        <f t="shared" si="2"/>
        <v>18</v>
      </c>
      <c r="M46" s="8">
        <v>-3.3309709425938971E-2</v>
      </c>
      <c r="N46" s="7">
        <f t="shared" si="3"/>
        <v>22</v>
      </c>
      <c r="O46" s="9">
        <v>-2.8378378378378491E-2</v>
      </c>
      <c r="P46" s="7">
        <f t="shared" si="4"/>
        <v>15</v>
      </c>
      <c r="Q46" s="1">
        <v>28</v>
      </c>
      <c r="R46" s="7">
        <f t="shared" si="5"/>
        <v>2</v>
      </c>
      <c r="S46" s="22">
        <v>13.759999999999998</v>
      </c>
      <c r="T46" s="7">
        <f t="shared" si="6"/>
        <v>33</v>
      </c>
      <c r="U46" s="9">
        <v>0.63254593175853013</v>
      </c>
      <c r="V46" s="7">
        <f t="shared" si="7"/>
        <v>34</v>
      </c>
      <c r="W46" s="1">
        <v>-3</v>
      </c>
      <c r="X46" s="7">
        <f t="shared" si="8"/>
        <v>31</v>
      </c>
      <c r="Y46" s="2">
        <v>-1</v>
      </c>
      <c r="Z46" s="7">
        <f t="shared" si="9"/>
        <v>16</v>
      </c>
      <c r="AA46" s="10">
        <f t="shared" si="10"/>
        <v>237</v>
      </c>
      <c r="AB46" s="7">
        <f t="shared" si="11"/>
        <v>32</v>
      </c>
    </row>
    <row r="47" spans="1:28" x14ac:dyDescent="0.25">
      <c r="A47" s="6" t="s">
        <v>76</v>
      </c>
      <c r="B47" s="6">
        <v>71607</v>
      </c>
      <c r="C47" s="6">
        <v>192093</v>
      </c>
      <c r="D47" s="6" t="s">
        <v>18</v>
      </c>
      <c r="E47" s="6">
        <v>71607</v>
      </c>
      <c r="F47" s="6" t="s">
        <v>63</v>
      </c>
      <c r="G47" s="25">
        <v>0.85580517586520932</v>
      </c>
      <c r="H47" s="7">
        <f t="shared" si="0"/>
        <v>29</v>
      </c>
      <c r="I47" s="25">
        <v>0.93963894118950053</v>
      </c>
      <c r="J47" s="7">
        <f t="shared" si="1"/>
        <v>19</v>
      </c>
      <c r="K47" s="25">
        <v>0.64630403904959322</v>
      </c>
      <c r="L47" s="7">
        <f t="shared" si="2"/>
        <v>33</v>
      </c>
      <c r="M47" s="8">
        <v>-0.11432706222865413</v>
      </c>
      <c r="N47" s="7">
        <f t="shared" si="3"/>
        <v>28</v>
      </c>
      <c r="O47" s="9">
        <v>-0.12863070539419072</v>
      </c>
      <c r="P47" s="7">
        <f t="shared" si="4"/>
        <v>26</v>
      </c>
      <c r="Q47" s="1">
        <v>-317</v>
      </c>
      <c r="R47" s="7">
        <f t="shared" si="5"/>
        <v>33</v>
      </c>
      <c r="S47" s="22">
        <v>8.470000000000006</v>
      </c>
      <c r="T47" s="7">
        <f t="shared" si="6"/>
        <v>32</v>
      </c>
      <c r="U47" s="9">
        <v>1.3545150501672241</v>
      </c>
      <c r="V47" s="7">
        <f t="shared" si="7"/>
        <v>9</v>
      </c>
      <c r="W47" s="1">
        <v>2</v>
      </c>
      <c r="X47" s="7">
        <f t="shared" si="8"/>
        <v>17</v>
      </c>
      <c r="Y47" s="2">
        <v>-2</v>
      </c>
      <c r="Z47" s="7">
        <f t="shared" si="9"/>
        <v>28</v>
      </c>
      <c r="AA47" s="10">
        <f t="shared" si="10"/>
        <v>254</v>
      </c>
      <c r="AB47" s="7">
        <f t="shared" si="11"/>
        <v>34</v>
      </c>
    </row>
  </sheetData>
  <autoFilter ref="A13:AB13" xr:uid="{07CDC238-8A3A-4421-B5C9-028D738F5EE5}">
    <sortState xmlns:xlrd2="http://schemas.microsoft.com/office/spreadsheetml/2017/richdata2" ref="A14:AB47">
      <sortCondition ref="AB13"/>
    </sortState>
  </autoFilter>
  <mergeCells count="3">
    <mergeCell ref="W12:Y12"/>
    <mergeCell ref="Q12:V12"/>
    <mergeCell ref="G12:P12"/>
  </mergeCells>
  <phoneticPr fontId="5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08B53-3A5B-49EC-96C2-E754C5B9C0C6}">
  <dimension ref="B1:K186"/>
  <sheetViews>
    <sheetView workbookViewId="0">
      <selection activeCell="J18" sqref="J18"/>
    </sheetView>
  </sheetViews>
  <sheetFormatPr baseColWidth="10" defaultRowHeight="15" x14ac:dyDescent="0.25"/>
  <sheetData>
    <row r="1" spans="2:11" x14ac:dyDescent="0.25">
      <c r="B1" t="s">
        <v>271</v>
      </c>
      <c r="C1" t="s">
        <v>275</v>
      </c>
      <c r="D1" t="s">
        <v>306</v>
      </c>
      <c r="F1">
        <v>70066</v>
      </c>
      <c r="H1">
        <v>27</v>
      </c>
      <c r="K1">
        <v>27</v>
      </c>
    </row>
    <row r="2" spans="2:11" x14ac:dyDescent="0.25">
      <c r="B2" s="13">
        <v>70066</v>
      </c>
      <c r="C2">
        <v>24</v>
      </c>
      <c r="D2">
        <v>27</v>
      </c>
      <c r="E2">
        <v>3</v>
      </c>
      <c r="F2" t="s">
        <v>37</v>
      </c>
      <c r="H2">
        <v>27</v>
      </c>
      <c r="K2">
        <v>27</v>
      </c>
    </row>
    <row r="3" spans="2:11" x14ac:dyDescent="0.25">
      <c r="B3" s="13">
        <v>70067</v>
      </c>
      <c r="C3">
        <v>36</v>
      </c>
      <c r="D3">
        <v>45</v>
      </c>
      <c r="E3">
        <v>9</v>
      </c>
      <c r="F3">
        <v>71264</v>
      </c>
      <c r="G3" t="s">
        <v>276</v>
      </c>
      <c r="H3">
        <v>6</v>
      </c>
      <c r="K3">
        <v>6</v>
      </c>
    </row>
    <row r="4" spans="2:11" x14ac:dyDescent="0.25">
      <c r="B4" s="13">
        <v>70930</v>
      </c>
      <c r="C4">
        <v>33</v>
      </c>
      <c r="D4">
        <v>32</v>
      </c>
      <c r="E4">
        <v>-1</v>
      </c>
      <c r="F4">
        <v>71347</v>
      </c>
      <c r="G4" t="s">
        <v>277</v>
      </c>
      <c r="H4">
        <v>10</v>
      </c>
      <c r="K4">
        <v>10</v>
      </c>
    </row>
    <row r="5" spans="2:11" x14ac:dyDescent="0.25">
      <c r="B5" s="13">
        <v>71024</v>
      </c>
      <c r="C5">
        <v>34</v>
      </c>
      <c r="D5">
        <v>32</v>
      </c>
      <c r="E5">
        <v>-2</v>
      </c>
      <c r="F5">
        <v>71494</v>
      </c>
      <c r="G5" t="s">
        <v>216</v>
      </c>
      <c r="H5">
        <v>11</v>
      </c>
      <c r="K5">
        <v>11</v>
      </c>
    </row>
    <row r="6" spans="2:11" x14ac:dyDescent="0.25">
      <c r="B6" s="13">
        <v>71031</v>
      </c>
      <c r="C6">
        <v>36</v>
      </c>
      <c r="D6">
        <v>44</v>
      </c>
      <c r="E6">
        <v>8</v>
      </c>
      <c r="F6">
        <v>70067</v>
      </c>
      <c r="H6">
        <v>44</v>
      </c>
      <c r="I6">
        <v>1</v>
      </c>
      <c r="K6">
        <v>45</v>
      </c>
    </row>
    <row r="7" spans="2:11" x14ac:dyDescent="0.25">
      <c r="B7" s="13">
        <v>71045</v>
      </c>
      <c r="C7">
        <v>33</v>
      </c>
      <c r="D7">
        <v>33</v>
      </c>
      <c r="E7">
        <v>0</v>
      </c>
      <c r="F7" t="s">
        <v>11</v>
      </c>
      <c r="H7">
        <v>44</v>
      </c>
      <c r="I7">
        <v>1</v>
      </c>
      <c r="K7">
        <v>45</v>
      </c>
    </row>
    <row r="8" spans="2:11" x14ac:dyDescent="0.25">
      <c r="B8" s="13">
        <v>71050</v>
      </c>
      <c r="C8">
        <v>27</v>
      </c>
      <c r="D8">
        <v>36</v>
      </c>
      <c r="E8">
        <v>9</v>
      </c>
      <c r="F8">
        <v>70108</v>
      </c>
      <c r="G8" t="s">
        <v>238</v>
      </c>
      <c r="H8">
        <v>12</v>
      </c>
      <c r="K8">
        <v>12</v>
      </c>
    </row>
    <row r="9" spans="2:11" x14ac:dyDescent="0.25">
      <c r="B9" s="13">
        <v>71054</v>
      </c>
      <c r="C9">
        <v>30</v>
      </c>
      <c r="D9">
        <v>26</v>
      </c>
      <c r="E9">
        <v>-4</v>
      </c>
      <c r="F9">
        <v>71265</v>
      </c>
      <c r="G9" t="s">
        <v>237</v>
      </c>
      <c r="H9">
        <v>11</v>
      </c>
      <c r="I9">
        <v>1</v>
      </c>
      <c r="K9">
        <v>12</v>
      </c>
    </row>
    <row r="10" spans="2:11" x14ac:dyDescent="0.25">
      <c r="B10" s="13">
        <v>71063</v>
      </c>
      <c r="C10">
        <v>27</v>
      </c>
      <c r="D10">
        <v>31</v>
      </c>
      <c r="E10">
        <v>4</v>
      </c>
      <c r="F10">
        <v>71349</v>
      </c>
      <c r="G10" t="s">
        <v>239</v>
      </c>
      <c r="H10">
        <v>13</v>
      </c>
      <c r="K10">
        <v>13</v>
      </c>
    </row>
    <row r="11" spans="2:11" x14ac:dyDescent="0.25">
      <c r="B11" s="13">
        <v>71129</v>
      </c>
      <c r="C11">
        <v>20</v>
      </c>
      <c r="D11">
        <v>28</v>
      </c>
      <c r="E11">
        <v>8</v>
      </c>
      <c r="F11">
        <v>71366</v>
      </c>
      <c r="G11" t="s">
        <v>240</v>
      </c>
      <c r="H11">
        <v>8</v>
      </c>
      <c r="K11">
        <v>8</v>
      </c>
    </row>
    <row r="12" spans="2:11" x14ac:dyDescent="0.25">
      <c r="B12" s="13">
        <v>71139</v>
      </c>
      <c r="C12">
        <v>28</v>
      </c>
      <c r="D12">
        <v>26</v>
      </c>
      <c r="E12">
        <v>-2</v>
      </c>
      <c r="F12">
        <v>70930</v>
      </c>
      <c r="H12">
        <v>32</v>
      </c>
      <c r="K12">
        <v>32</v>
      </c>
    </row>
    <row r="13" spans="2:11" x14ac:dyDescent="0.25">
      <c r="B13" s="13">
        <v>71159</v>
      </c>
      <c r="C13">
        <v>31</v>
      </c>
      <c r="D13">
        <v>36</v>
      </c>
      <c r="E13">
        <v>5</v>
      </c>
      <c r="F13" t="s">
        <v>19</v>
      </c>
      <c r="H13">
        <v>32</v>
      </c>
      <c r="K13">
        <v>32</v>
      </c>
    </row>
    <row r="14" spans="2:11" x14ac:dyDescent="0.25">
      <c r="B14" s="13">
        <v>71174</v>
      </c>
      <c r="C14">
        <v>33</v>
      </c>
      <c r="D14">
        <v>38</v>
      </c>
      <c r="E14">
        <v>5</v>
      </c>
      <c r="F14">
        <v>71182</v>
      </c>
      <c r="G14" t="s">
        <v>226</v>
      </c>
      <c r="H14">
        <v>6</v>
      </c>
      <c r="K14">
        <v>6</v>
      </c>
    </row>
    <row r="15" spans="2:11" x14ac:dyDescent="0.25">
      <c r="B15" s="13">
        <v>71188</v>
      </c>
      <c r="C15">
        <v>28</v>
      </c>
      <c r="D15">
        <v>25</v>
      </c>
      <c r="E15">
        <v>-3</v>
      </c>
      <c r="F15">
        <v>71363</v>
      </c>
      <c r="G15" t="s">
        <v>278</v>
      </c>
      <c r="H15">
        <v>4</v>
      </c>
      <c r="K15">
        <v>4</v>
      </c>
    </row>
    <row r="16" spans="2:11" x14ac:dyDescent="0.25">
      <c r="B16" s="13">
        <v>71239</v>
      </c>
      <c r="C16">
        <v>36</v>
      </c>
      <c r="D16">
        <v>44</v>
      </c>
      <c r="E16">
        <v>8</v>
      </c>
      <c r="F16">
        <v>71397</v>
      </c>
      <c r="G16" t="s">
        <v>227</v>
      </c>
      <c r="H16">
        <v>11</v>
      </c>
      <c r="K16">
        <v>11</v>
      </c>
    </row>
    <row r="17" spans="2:11" x14ac:dyDescent="0.25">
      <c r="B17" s="13">
        <v>71248</v>
      </c>
      <c r="C17">
        <v>26</v>
      </c>
      <c r="D17">
        <v>33</v>
      </c>
      <c r="E17">
        <v>7</v>
      </c>
      <c r="F17">
        <v>71399</v>
      </c>
      <c r="G17" t="s">
        <v>228</v>
      </c>
      <c r="H17">
        <v>11</v>
      </c>
      <c r="K17">
        <v>11</v>
      </c>
    </row>
    <row r="18" spans="2:11" x14ac:dyDescent="0.25">
      <c r="B18" s="13">
        <v>71252</v>
      </c>
      <c r="C18">
        <v>29</v>
      </c>
      <c r="D18">
        <v>30</v>
      </c>
      <c r="E18">
        <v>1</v>
      </c>
      <c r="F18">
        <v>71024</v>
      </c>
      <c r="H18">
        <v>32</v>
      </c>
      <c r="K18">
        <v>32</v>
      </c>
    </row>
    <row r="19" spans="2:11" x14ac:dyDescent="0.25">
      <c r="B19" s="13">
        <v>71255</v>
      </c>
      <c r="C19">
        <v>36</v>
      </c>
      <c r="D19">
        <v>36</v>
      </c>
      <c r="E19">
        <v>0</v>
      </c>
      <c r="F19" t="s">
        <v>28</v>
      </c>
      <c r="H19">
        <v>32</v>
      </c>
      <c r="K19">
        <v>32</v>
      </c>
    </row>
    <row r="20" spans="2:11" x14ac:dyDescent="0.25">
      <c r="B20" s="13">
        <v>71270</v>
      </c>
      <c r="C20">
        <v>29</v>
      </c>
      <c r="D20">
        <v>25</v>
      </c>
      <c r="E20">
        <v>-4</v>
      </c>
      <c r="F20">
        <v>70048</v>
      </c>
      <c r="G20" t="s">
        <v>167</v>
      </c>
      <c r="H20">
        <v>8</v>
      </c>
      <c r="K20">
        <v>8</v>
      </c>
    </row>
    <row r="21" spans="2:11" x14ac:dyDescent="0.25">
      <c r="B21" s="13">
        <v>71276</v>
      </c>
      <c r="C21">
        <v>23</v>
      </c>
      <c r="D21">
        <v>32</v>
      </c>
      <c r="E21">
        <v>9</v>
      </c>
      <c r="F21">
        <v>71023</v>
      </c>
      <c r="G21" t="s">
        <v>168</v>
      </c>
      <c r="H21">
        <v>7</v>
      </c>
      <c r="K21">
        <v>7</v>
      </c>
    </row>
    <row r="22" spans="2:11" x14ac:dyDescent="0.25">
      <c r="B22" s="13">
        <v>71505</v>
      </c>
      <c r="C22">
        <v>37</v>
      </c>
      <c r="D22">
        <v>36</v>
      </c>
      <c r="E22">
        <v>-1</v>
      </c>
      <c r="F22">
        <v>71025</v>
      </c>
      <c r="G22" t="s">
        <v>279</v>
      </c>
      <c r="H22">
        <v>6</v>
      </c>
      <c r="K22">
        <v>6</v>
      </c>
    </row>
    <row r="23" spans="2:11" x14ac:dyDescent="0.25">
      <c r="B23" s="13">
        <v>71506</v>
      </c>
      <c r="C23">
        <v>25</v>
      </c>
      <c r="D23">
        <v>26</v>
      </c>
      <c r="E23">
        <v>1</v>
      </c>
      <c r="F23">
        <v>71491</v>
      </c>
      <c r="G23" t="s">
        <v>169</v>
      </c>
      <c r="H23">
        <v>11</v>
      </c>
      <c r="K23">
        <v>11</v>
      </c>
    </row>
    <row r="24" spans="2:11" x14ac:dyDescent="0.25">
      <c r="B24" s="13">
        <v>71507</v>
      </c>
      <c r="C24">
        <v>32</v>
      </c>
      <c r="D24">
        <v>35</v>
      </c>
      <c r="E24">
        <v>3</v>
      </c>
      <c r="F24">
        <v>71031</v>
      </c>
      <c r="H24">
        <v>44</v>
      </c>
      <c r="K24">
        <v>44</v>
      </c>
    </row>
    <row r="25" spans="2:11" x14ac:dyDescent="0.25">
      <c r="B25" s="13">
        <v>71510</v>
      </c>
      <c r="C25">
        <v>23</v>
      </c>
      <c r="D25">
        <v>22</v>
      </c>
      <c r="E25">
        <v>-1</v>
      </c>
      <c r="F25" t="s">
        <v>25</v>
      </c>
      <c r="H25">
        <v>44</v>
      </c>
      <c r="K25">
        <v>44</v>
      </c>
    </row>
    <row r="26" spans="2:11" x14ac:dyDescent="0.25">
      <c r="B26" s="13">
        <v>71591</v>
      </c>
      <c r="C26">
        <v>24</v>
      </c>
      <c r="D26">
        <v>24</v>
      </c>
      <c r="E26">
        <v>0</v>
      </c>
      <c r="F26">
        <v>71013</v>
      </c>
      <c r="G26" t="s">
        <v>280</v>
      </c>
      <c r="H26">
        <v>10</v>
      </c>
      <c r="K26">
        <v>10</v>
      </c>
    </row>
    <row r="27" spans="2:11" x14ac:dyDescent="0.25">
      <c r="B27" s="13">
        <v>71592</v>
      </c>
      <c r="C27">
        <v>31</v>
      </c>
      <c r="D27">
        <v>33</v>
      </c>
      <c r="E27">
        <v>2</v>
      </c>
      <c r="F27">
        <v>71015</v>
      </c>
      <c r="G27" t="s">
        <v>170</v>
      </c>
      <c r="H27">
        <v>9</v>
      </c>
      <c r="K27">
        <v>9</v>
      </c>
    </row>
    <row r="28" spans="2:11" x14ac:dyDescent="0.25">
      <c r="B28" s="13">
        <v>71594</v>
      </c>
      <c r="C28">
        <v>31</v>
      </c>
      <c r="D28">
        <v>31</v>
      </c>
      <c r="E28">
        <v>0</v>
      </c>
      <c r="F28">
        <v>71021</v>
      </c>
      <c r="G28" t="s">
        <v>171</v>
      </c>
      <c r="H28">
        <v>12</v>
      </c>
      <c r="K28">
        <v>12</v>
      </c>
    </row>
    <row r="29" spans="2:11" x14ac:dyDescent="0.25">
      <c r="B29" s="13">
        <v>71595</v>
      </c>
      <c r="C29">
        <v>25</v>
      </c>
      <c r="D29">
        <v>30</v>
      </c>
      <c r="E29">
        <v>5</v>
      </c>
      <c r="F29">
        <v>71033</v>
      </c>
      <c r="G29" t="s">
        <v>172</v>
      </c>
      <c r="H29">
        <v>13</v>
      </c>
      <c r="K29">
        <v>13</v>
      </c>
    </row>
    <row r="30" spans="2:11" x14ac:dyDescent="0.25">
      <c r="B30" s="13">
        <v>71601</v>
      </c>
      <c r="C30">
        <v>16</v>
      </c>
      <c r="D30">
        <v>20</v>
      </c>
      <c r="E30">
        <v>4</v>
      </c>
      <c r="F30">
        <v>71045</v>
      </c>
      <c r="H30">
        <v>33</v>
      </c>
      <c r="K30">
        <v>33</v>
      </c>
    </row>
    <row r="31" spans="2:11" x14ac:dyDescent="0.25">
      <c r="B31" s="13">
        <v>71602</v>
      </c>
      <c r="C31">
        <v>19</v>
      </c>
      <c r="D31">
        <v>15</v>
      </c>
      <c r="E31">
        <v>-4</v>
      </c>
      <c r="F31" t="s">
        <v>32</v>
      </c>
      <c r="H31">
        <v>33</v>
      </c>
      <c r="K31">
        <v>33</v>
      </c>
    </row>
    <row r="32" spans="2:11" x14ac:dyDescent="0.25">
      <c r="B32" s="13">
        <v>71606</v>
      </c>
      <c r="C32">
        <v>19</v>
      </c>
      <c r="D32">
        <v>23</v>
      </c>
      <c r="E32">
        <v>4</v>
      </c>
      <c r="F32">
        <v>71037</v>
      </c>
      <c r="G32" t="s">
        <v>158</v>
      </c>
      <c r="H32">
        <v>10</v>
      </c>
      <c r="K32">
        <v>10</v>
      </c>
    </row>
    <row r="33" spans="2:11" x14ac:dyDescent="0.25">
      <c r="B33" s="13">
        <v>71607</v>
      </c>
      <c r="C33">
        <v>30</v>
      </c>
      <c r="D33">
        <v>32</v>
      </c>
      <c r="E33">
        <v>2</v>
      </c>
      <c r="F33">
        <v>71039</v>
      </c>
      <c r="G33" t="s">
        <v>159</v>
      </c>
      <c r="H33">
        <v>11</v>
      </c>
      <c r="K33">
        <v>11</v>
      </c>
    </row>
    <row r="34" spans="2:11" x14ac:dyDescent="0.25">
      <c r="B34" s="13">
        <v>71662</v>
      </c>
      <c r="C34">
        <v>27</v>
      </c>
      <c r="D34">
        <v>27</v>
      </c>
      <c r="E34">
        <v>0</v>
      </c>
      <c r="F34">
        <v>71040</v>
      </c>
      <c r="G34" t="s">
        <v>160</v>
      </c>
      <c r="H34">
        <v>3</v>
      </c>
      <c r="K34">
        <v>3</v>
      </c>
    </row>
    <row r="35" spans="2:11" x14ac:dyDescent="0.25">
      <c r="B35" s="13">
        <v>700023</v>
      </c>
      <c r="C35">
        <v>35</v>
      </c>
      <c r="D35">
        <v>40</v>
      </c>
      <c r="E35">
        <v>5</v>
      </c>
      <c r="F35">
        <v>71436</v>
      </c>
      <c r="G35" t="s">
        <v>161</v>
      </c>
      <c r="H35">
        <v>9</v>
      </c>
      <c r="K35">
        <v>9</v>
      </c>
    </row>
    <row r="36" spans="2:11" x14ac:dyDescent="0.25">
      <c r="E36">
        <v>0</v>
      </c>
      <c r="F36">
        <v>71050</v>
      </c>
      <c r="H36">
        <v>36</v>
      </c>
      <c r="K36">
        <v>36</v>
      </c>
    </row>
    <row r="37" spans="2:11" x14ac:dyDescent="0.25">
      <c r="E37">
        <v>0</v>
      </c>
      <c r="F37" t="s">
        <v>26</v>
      </c>
      <c r="H37">
        <v>36</v>
      </c>
      <c r="K37">
        <v>36</v>
      </c>
    </row>
    <row r="38" spans="2:11" x14ac:dyDescent="0.25">
      <c r="E38">
        <v>0</v>
      </c>
      <c r="F38">
        <v>70426</v>
      </c>
      <c r="G38" t="s">
        <v>181</v>
      </c>
      <c r="H38">
        <v>11</v>
      </c>
      <c r="K38">
        <v>11</v>
      </c>
    </row>
    <row r="39" spans="2:11" x14ac:dyDescent="0.25">
      <c r="E39">
        <v>0</v>
      </c>
      <c r="F39">
        <v>71051</v>
      </c>
      <c r="G39" t="s">
        <v>281</v>
      </c>
      <c r="H39">
        <v>7</v>
      </c>
      <c r="K39">
        <v>7</v>
      </c>
    </row>
    <row r="40" spans="2:11" x14ac:dyDescent="0.25">
      <c r="E40">
        <v>0</v>
      </c>
      <c r="F40">
        <v>71112</v>
      </c>
      <c r="G40" t="s">
        <v>182</v>
      </c>
      <c r="H40">
        <v>9</v>
      </c>
      <c r="K40">
        <v>9</v>
      </c>
    </row>
    <row r="41" spans="2:11" x14ac:dyDescent="0.25">
      <c r="E41">
        <v>0</v>
      </c>
      <c r="F41">
        <v>71646</v>
      </c>
      <c r="G41" t="s">
        <v>183</v>
      </c>
      <c r="H41">
        <v>9</v>
      </c>
      <c r="K41">
        <v>9</v>
      </c>
    </row>
    <row r="42" spans="2:11" x14ac:dyDescent="0.25">
      <c r="E42">
        <v>0</v>
      </c>
      <c r="F42">
        <v>71054</v>
      </c>
      <c r="H42">
        <v>25</v>
      </c>
      <c r="I42">
        <v>1</v>
      </c>
      <c r="K42">
        <v>26</v>
      </c>
    </row>
    <row r="43" spans="2:11" x14ac:dyDescent="0.25">
      <c r="E43">
        <v>0</v>
      </c>
      <c r="F43" t="s">
        <v>38</v>
      </c>
      <c r="H43">
        <v>25</v>
      </c>
      <c r="I43">
        <v>1</v>
      </c>
      <c r="K43">
        <v>26</v>
      </c>
    </row>
    <row r="44" spans="2:11" x14ac:dyDescent="0.25">
      <c r="E44">
        <v>0</v>
      </c>
      <c r="F44">
        <v>70427</v>
      </c>
      <c r="G44" t="s">
        <v>282</v>
      </c>
      <c r="H44">
        <v>4</v>
      </c>
      <c r="I44">
        <v>1</v>
      </c>
      <c r="K44">
        <v>5</v>
      </c>
    </row>
    <row r="45" spans="2:11" x14ac:dyDescent="0.25">
      <c r="E45">
        <v>0</v>
      </c>
      <c r="F45">
        <v>71056</v>
      </c>
      <c r="G45" t="s">
        <v>283</v>
      </c>
      <c r="H45">
        <v>6</v>
      </c>
      <c r="K45">
        <v>6</v>
      </c>
    </row>
    <row r="46" spans="2:11" x14ac:dyDescent="0.25">
      <c r="E46">
        <v>0</v>
      </c>
      <c r="F46">
        <v>71534</v>
      </c>
      <c r="G46" t="s">
        <v>284</v>
      </c>
      <c r="H46">
        <v>8</v>
      </c>
      <c r="K46">
        <v>8</v>
      </c>
    </row>
    <row r="47" spans="2:11" x14ac:dyDescent="0.25">
      <c r="E47">
        <v>0</v>
      </c>
      <c r="F47">
        <v>700079</v>
      </c>
      <c r="G47" t="s">
        <v>180</v>
      </c>
      <c r="H47">
        <v>7</v>
      </c>
      <c r="K47">
        <v>7</v>
      </c>
    </row>
    <row r="48" spans="2:11" x14ac:dyDescent="0.25">
      <c r="E48">
        <v>0</v>
      </c>
      <c r="F48">
        <v>71063</v>
      </c>
      <c r="H48">
        <v>30</v>
      </c>
      <c r="I48">
        <v>1</v>
      </c>
      <c r="K48">
        <v>31</v>
      </c>
    </row>
    <row r="49" spans="5:11" x14ac:dyDescent="0.25">
      <c r="E49">
        <v>0</v>
      </c>
      <c r="F49" t="s">
        <v>15</v>
      </c>
      <c r="H49">
        <v>30</v>
      </c>
      <c r="I49">
        <v>1</v>
      </c>
      <c r="K49">
        <v>31</v>
      </c>
    </row>
    <row r="50" spans="5:11" x14ac:dyDescent="0.25">
      <c r="E50">
        <v>0</v>
      </c>
      <c r="F50">
        <v>70053</v>
      </c>
      <c r="G50" t="s">
        <v>193</v>
      </c>
      <c r="H50">
        <v>9</v>
      </c>
      <c r="K50">
        <v>9</v>
      </c>
    </row>
    <row r="51" spans="5:11" x14ac:dyDescent="0.25">
      <c r="E51">
        <v>0</v>
      </c>
      <c r="F51">
        <v>71064</v>
      </c>
      <c r="G51" t="s">
        <v>194</v>
      </c>
      <c r="H51">
        <v>9</v>
      </c>
      <c r="I51">
        <v>1</v>
      </c>
      <c r="K51">
        <v>10</v>
      </c>
    </row>
    <row r="52" spans="5:11" x14ac:dyDescent="0.25">
      <c r="E52">
        <v>0</v>
      </c>
      <c r="F52">
        <v>71689</v>
      </c>
      <c r="G52" t="s">
        <v>195</v>
      </c>
      <c r="H52">
        <v>12</v>
      </c>
      <c r="K52">
        <v>12</v>
      </c>
    </row>
    <row r="53" spans="5:11" x14ac:dyDescent="0.25">
      <c r="E53">
        <v>0</v>
      </c>
      <c r="F53">
        <v>71129</v>
      </c>
      <c r="H53">
        <v>28</v>
      </c>
      <c r="K53">
        <v>28</v>
      </c>
    </row>
    <row r="54" spans="5:11" x14ac:dyDescent="0.25">
      <c r="E54">
        <v>0</v>
      </c>
      <c r="F54" t="s">
        <v>30</v>
      </c>
      <c r="H54">
        <v>28</v>
      </c>
      <c r="K54">
        <v>28</v>
      </c>
    </row>
    <row r="55" spans="5:11" x14ac:dyDescent="0.25">
      <c r="E55">
        <v>0</v>
      </c>
      <c r="F55">
        <v>71131</v>
      </c>
      <c r="G55" t="s">
        <v>148</v>
      </c>
      <c r="H55">
        <v>8</v>
      </c>
      <c r="K55">
        <v>8</v>
      </c>
    </row>
    <row r="56" spans="5:11" x14ac:dyDescent="0.25">
      <c r="E56">
        <v>0</v>
      </c>
      <c r="F56">
        <v>71136</v>
      </c>
      <c r="G56" t="s">
        <v>149</v>
      </c>
      <c r="H56">
        <v>10</v>
      </c>
      <c r="K56">
        <v>10</v>
      </c>
    </row>
    <row r="57" spans="5:11" x14ac:dyDescent="0.25">
      <c r="E57">
        <v>0</v>
      </c>
      <c r="F57">
        <v>71454</v>
      </c>
      <c r="G57" t="s">
        <v>285</v>
      </c>
      <c r="H57">
        <v>5</v>
      </c>
      <c r="K57">
        <v>5</v>
      </c>
    </row>
    <row r="58" spans="5:11" x14ac:dyDescent="0.25">
      <c r="E58">
        <v>0</v>
      </c>
      <c r="F58">
        <v>71566</v>
      </c>
      <c r="G58" t="s">
        <v>150</v>
      </c>
      <c r="H58">
        <v>5</v>
      </c>
      <c r="K58">
        <v>5</v>
      </c>
    </row>
    <row r="59" spans="5:11" x14ac:dyDescent="0.25">
      <c r="E59">
        <v>0</v>
      </c>
      <c r="F59">
        <v>71139</v>
      </c>
      <c r="H59">
        <v>26</v>
      </c>
      <c r="K59">
        <v>26</v>
      </c>
    </row>
    <row r="60" spans="5:11" x14ac:dyDescent="0.25">
      <c r="E60">
        <v>0</v>
      </c>
      <c r="F60" t="s">
        <v>27</v>
      </c>
      <c r="H60">
        <v>26</v>
      </c>
      <c r="K60">
        <v>26</v>
      </c>
    </row>
    <row r="61" spans="5:11" x14ac:dyDescent="0.25">
      <c r="E61">
        <v>0</v>
      </c>
      <c r="F61">
        <v>71140</v>
      </c>
      <c r="G61" t="s">
        <v>155</v>
      </c>
      <c r="H61">
        <v>9</v>
      </c>
      <c r="K61">
        <v>9</v>
      </c>
    </row>
    <row r="62" spans="5:11" x14ac:dyDescent="0.25">
      <c r="E62">
        <v>0</v>
      </c>
      <c r="F62">
        <v>71409</v>
      </c>
      <c r="G62" t="s">
        <v>156</v>
      </c>
      <c r="H62">
        <v>8</v>
      </c>
      <c r="K62">
        <v>8</v>
      </c>
    </row>
    <row r="63" spans="5:11" x14ac:dyDescent="0.25">
      <c r="E63">
        <v>0</v>
      </c>
      <c r="F63">
        <v>700298</v>
      </c>
      <c r="G63" t="s">
        <v>157</v>
      </c>
      <c r="H63">
        <v>9</v>
      </c>
      <c r="K63">
        <v>9</v>
      </c>
    </row>
    <row r="64" spans="5:11" x14ac:dyDescent="0.25">
      <c r="E64">
        <v>0</v>
      </c>
      <c r="F64">
        <v>71159</v>
      </c>
      <c r="H64">
        <v>35</v>
      </c>
      <c r="I64">
        <v>1</v>
      </c>
      <c r="K64">
        <v>36</v>
      </c>
    </row>
    <row r="65" spans="5:11" x14ac:dyDescent="0.25">
      <c r="E65">
        <v>0</v>
      </c>
      <c r="F65" t="s">
        <v>17</v>
      </c>
      <c r="H65">
        <v>35</v>
      </c>
      <c r="I65">
        <v>1</v>
      </c>
      <c r="K65">
        <v>36</v>
      </c>
    </row>
    <row r="66" spans="5:11" x14ac:dyDescent="0.25">
      <c r="E66">
        <v>0</v>
      </c>
      <c r="F66">
        <v>71152</v>
      </c>
      <c r="G66" t="s">
        <v>165</v>
      </c>
      <c r="H66">
        <v>11</v>
      </c>
      <c r="I66">
        <v>1</v>
      </c>
      <c r="K66">
        <v>12</v>
      </c>
    </row>
    <row r="67" spans="5:11" x14ac:dyDescent="0.25">
      <c r="E67">
        <v>0</v>
      </c>
      <c r="F67">
        <v>71274</v>
      </c>
      <c r="G67" t="s">
        <v>166</v>
      </c>
      <c r="H67">
        <v>12</v>
      </c>
      <c r="K67">
        <v>12</v>
      </c>
    </row>
    <row r="68" spans="5:11" x14ac:dyDescent="0.25">
      <c r="E68">
        <v>0</v>
      </c>
      <c r="F68">
        <v>71278</v>
      </c>
      <c r="G68" t="s">
        <v>286</v>
      </c>
      <c r="H68">
        <v>12</v>
      </c>
      <c r="K68">
        <v>12</v>
      </c>
    </row>
    <row r="69" spans="5:11" x14ac:dyDescent="0.25">
      <c r="E69">
        <v>0</v>
      </c>
      <c r="F69">
        <v>71174</v>
      </c>
      <c r="H69">
        <v>38</v>
      </c>
      <c r="K69">
        <v>38</v>
      </c>
    </row>
    <row r="70" spans="5:11" x14ac:dyDescent="0.25">
      <c r="E70">
        <v>0</v>
      </c>
      <c r="F70" t="s">
        <v>34</v>
      </c>
      <c r="H70">
        <v>38</v>
      </c>
      <c r="K70">
        <v>38</v>
      </c>
    </row>
    <row r="71" spans="5:11" x14ac:dyDescent="0.25">
      <c r="E71">
        <v>0</v>
      </c>
      <c r="F71">
        <v>71179</v>
      </c>
      <c r="G71" t="s">
        <v>287</v>
      </c>
      <c r="H71">
        <v>11</v>
      </c>
      <c r="K71">
        <v>11</v>
      </c>
    </row>
    <row r="72" spans="5:11" x14ac:dyDescent="0.25">
      <c r="E72">
        <v>0</v>
      </c>
      <c r="F72">
        <v>71194</v>
      </c>
      <c r="G72" t="s">
        <v>229</v>
      </c>
      <c r="H72">
        <v>8</v>
      </c>
      <c r="K72">
        <v>8</v>
      </c>
    </row>
    <row r="73" spans="5:11" x14ac:dyDescent="0.25">
      <c r="E73">
        <v>0</v>
      </c>
      <c r="F73">
        <v>71198</v>
      </c>
      <c r="G73" t="s">
        <v>230</v>
      </c>
      <c r="H73">
        <v>10</v>
      </c>
      <c r="K73">
        <v>10</v>
      </c>
    </row>
    <row r="74" spans="5:11" x14ac:dyDescent="0.25">
      <c r="E74">
        <v>0</v>
      </c>
      <c r="F74">
        <v>71500</v>
      </c>
      <c r="G74" t="s">
        <v>288</v>
      </c>
      <c r="H74">
        <v>9</v>
      </c>
      <c r="K74">
        <v>9</v>
      </c>
    </row>
    <row r="75" spans="5:11" x14ac:dyDescent="0.25">
      <c r="E75">
        <v>0</v>
      </c>
      <c r="F75">
        <v>71188</v>
      </c>
      <c r="H75">
        <v>25</v>
      </c>
      <c r="K75">
        <v>25</v>
      </c>
    </row>
    <row r="76" spans="5:11" x14ac:dyDescent="0.25">
      <c r="E76">
        <v>0</v>
      </c>
      <c r="F76" t="s">
        <v>9</v>
      </c>
      <c r="H76">
        <v>25</v>
      </c>
      <c r="K76">
        <v>25</v>
      </c>
    </row>
    <row r="77" spans="5:11" x14ac:dyDescent="0.25">
      <c r="E77">
        <v>0</v>
      </c>
      <c r="F77">
        <v>71191</v>
      </c>
      <c r="G77" t="s">
        <v>289</v>
      </c>
      <c r="H77">
        <v>6</v>
      </c>
      <c r="K77">
        <v>6</v>
      </c>
    </row>
    <row r="78" spans="5:11" x14ac:dyDescent="0.25">
      <c r="E78">
        <v>0</v>
      </c>
      <c r="F78">
        <v>71200</v>
      </c>
      <c r="G78" t="s">
        <v>152</v>
      </c>
      <c r="H78">
        <v>11</v>
      </c>
      <c r="K78">
        <v>11</v>
      </c>
    </row>
    <row r="79" spans="5:11" x14ac:dyDescent="0.25">
      <c r="E79">
        <v>0</v>
      </c>
      <c r="F79">
        <v>71938</v>
      </c>
      <c r="G79" t="s">
        <v>290</v>
      </c>
      <c r="H79">
        <v>8</v>
      </c>
      <c r="K79">
        <v>8</v>
      </c>
    </row>
    <row r="80" spans="5:11" x14ac:dyDescent="0.25">
      <c r="E80">
        <v>0</v>
      </c>
      <c r="F80">
        <v>71239</v>
      </c>
      <c r="H80">
        <v>40</v>
      </c>
      <c r="I80">
        <v>4</v>
      </c>
      <c r="K80">
        <v>44</v>
      </c>
    </row>
    <row r="81" spans="5:11" x14ac:dyDescent="0.25">
      <c r="E81">
        <v>0</v>
      </c>
      <c r="F81" t="s">
        <v>8</v>
      </c>
      <c r="H81">
        <v>40</v>
      </c>
      <c r="I81">
        <v>4</v>
      </c>
      <c r="K81">
        <v>44</v>
      </c>
    </row>
    <row r="82" spans="5:11" x14ac:dyDescent="0.25">
      <c r="E82">
        <v>0</v>
      </c>
      <c r="F82">
        <v>71238</v>
      </c>
      <c r="G82" t="s">
        <v>222</v>
      </c>
      <c r="H82">
        <v>6</v>
      </c>
      <c r="I82">
        <v>1</v>
      </c>
      <c r="K82">
        <v>7</v>
      </c>
    </row>
    <row r="83" spans="5:11" x14ac:dyDescent="0.25">
      <c r="E83">
        <v>0</v>
      </c>
      <c r="F83">
        <v>71240</v>
      </c>
      <c r="G83" t="s">
        <v>223</v>
      </c>
      <c r="H83">
        <v>10</v>
      </c>
      <c r="I83">
        <v>1</v>
      </c>
      <c r="K83">
        <v>11</v>
      </c>
    </row>
    <row r="84" spans="5:11" x14ac:dyDescent="0.25">
      <c r="E84">
        <v>0</v>
      </c>
      <c r="F84">
        <v>71625</v>
      </c>
      <c r="G84" t="s">
        <v>224</v>
      </c>
      <c r="H84">
        <v>11</v>
      </c>
      <c r="K84">
        <v>11</v>
      </c>
    </row>
    <row r="85" spans="5:11" x14ac:dyDescent="0.25">
      <c r="E85">
        <v>0</v>
      </c>
      <c r="F85">
        <v>71941</v>
      </c>
      <c r="G85" t="s">
        <v>291</v>
      </c>
      <c r="H85">
        <v>8</v>
      </c>
      <c r="I85">
        <v>2</v>
      </c>
      <c r="K85">
        <v>10</v>
      </c>
    </row>
    <row r="86" spans="5:11" x14ac:dyDescent="0.25">
      <c r="E86">
        <v>0</v>
      </c>
      <c r="F86">
        <v>700440</v>
      </c>
      <c r="G86" t="s">
        <v>225</v>
      </c>
      <c r="H86">
        <v>5</v>
      </c>
      <c r="K86">
        <v>5</v>
      </c>
    </row>
    <row r="87" spans="5:11" x14ac:dyDescent="0.25">
      <c r="E87">
        <v>0</v>
      </c>
      <c r="F87">
        <v>71248</v>
      </c>
      <c r="H87">
        <v>32</v>
      </c>
      <c r="I87">
        <v>1</v>
      </c>
      <c r="K87">
        <v>33</v>
      </c>
    </row>
    <row r="88" spans="5:11" x14ac:dyDescent="0.25">
      <c r="E88">
        <v>0</v>
      </c>
      <c r="F88" t="s">
        <v>35</v>
      </c>
      <c r="H88">
        <v>32</v>
      </c>
      <c r="I88">
        <v>1</v>
      </c>
      <c r="K88">
        <v>33</v>
      </c>
    </row>
    <row r="89" spans="5:11" x14ac:dyDescent="0.25">
      <c r="E89">
        <v>0</v>
      </c>
      <c r="F89">
        <v>70065</v>
      </c>
      <c r="G89" t="s">
        <v>218</v>
      </c>
      <c r="H89">
        <v>9</v>
      </c>
      <c r="K89">
        <v>9</v>
      </c>
    </row>
    <row r="90" spans="5:11" x14ac:dyDescent="0.25">
      <c r="E90">
        <v>0</v>
      </c>
      <c r="F90">
        <v>71245</v>
      </c>
      <c r="G90" t="s">
        <v>219</v>
      </c>
      <c r="H90">
        <v>12</v>
      </c>
      <c r="K90">
        <v>12</v>
      </c>
    </row>
    <row r="91" spans="5:11" x14ac:dyDescent="0.25">
      <c r="E91">
        <v>0</v>
      </c>
      <c r="F91">
        <v>71250</v>
      </c>
      <c r="G91" t="s">
        <v>220</v>
      </c>
      <c r="H91">
        <v>6</v>
      </c>
      <c r="I91">
        <v>1</v>
      </c>
      <c r="K91">
        <v>7</v>
      </c>
    </row>
    <row r="92" spans="5:11" x14ac:dyDescent="0.25">
      <c r="E92">
        <v>0</v>
      </c>
      <c r="F92">
        <v>700133</v>
      </c>
      <c r="G92" t="s">
        <v>221</v>
      </c>
      <c r="H92">
        <v>5</v>
      </c>
      <c r="K92">
        <v>5</v>
      </c>
    </row>
    <row r="93" spans="5:11" x14ac:dyDescent="0.25">
      <c r="E93">
        <v>0</v>
      </c>
      <c r="F93">
        <v>71252</v>
      </c>
      <c r="H93">
        <v>29</v>
      </c>
      <c r="I93">
        <v>1</v>
      </c>
      <c r="K93">
        <v>30</v>
      </c>
    </row>
    <row r="94" spans="5:11" x14ac:dyDescent="0.25">
      <c r="E94">
        <v>0</v>
      </c>
      <c r="F94" t="s">
        <v>24</v>
      </c>
      <c r="H94">
        <v>29</v>
      </c>
      <c r="I94">
        <v>1</v>
      </c>
      <c r="K94">
        <v>30</v>
      </c>
    </row>
    <row r="95" spans="5:11" x14ac:dyDescent="0.25">
      <c r="E95">
        <v>0</v>
      </c>
      <c r="F95">
        <v>71394</v>
      </c>
      <c r="G95" t="s">
        <v>217</v>
      </c>
      <c r="H95">
        <v>13</v>
      </c>
      <c r="K95">
        <v>13</v>
      </c>
    </row>
    <row r="96" spans="5:11" x14ac:dyDescent="0.25">
      <c r="E96">
        <v>0</v>
      </c>
      <c r="F96">
        <v>700162</v>
      </c>
      <c r="G96" t="s">
        <v>292</v>
      </c>
      <c r="H96">
        <v>8</v>
      </c>
      <c r="K96">
        <v>8</v>
      </c>
    </row>
    <row r="97" spans="5:11" x14ac:dyDescent="0.25">
      <c r="E97">
        <v>0</v>
      </c>
      <c r="F97">
        <v>700258</v>
      </c>
      <c r="G97" t="s">
        <v>293</v>
      </c>
      <c r="H97">
        <v>8</v>
      </c>
      <c r="I97">
        <v>1</v>
      </c>
      <c r="K97">
        <v>9</v>
      </c>
    </row>
    <row r="98" spans="5:11" x14ac:dyDescent="0.25">
      <c r="E98">
        <v>0</v>
      </c>
      <c r="F98">
        <v>71255</v>
      </c>
      <c r="H98">
        <v>34</v>
      </c>
      <c r="I98">
        <v>2</v>
      </c>
      <c r="K98">
        <v>36</v>
      </c>
    </row>
    <row r="99" spans="5:11" x14ac:dyDescent="0.25">
      <c r="E99">
        <v>0</v>
      </c>
      <c r="F99" t="s">
        <v>16</v>
      </c>
      <c r="H99">
        <v>34</v>
      </c>
      <c r="I99">
        <v>2</v>
      </c>
      <c r="K99">
        <v>36</v>
      </c>
    </row>
    <row r="100" spans="5:11" x14ac:dyDescent="0.25">
      <c r="E100">
        <v>0</v>
      </c>
      <c r="F100">
        <v>71257</v>
      </c>
      <c r="G100" t="s">
        <v>231</v>
      </c>
      <c r="H100">
        <v>8</v>
      </c>
      <c r="I100">
        <v>1</v>
      </c>
      <c r="K100">
        <v>9</v>
      </c>
    </row>
    <row r="101" spans="5:11" x14ac:dyDescent="0.25">
      <c r="E101">
        <v>0</v>
      </c>
      <c r="F101">
        <v>71258</v>
      </c>
      <c r="G101" t="s">
        <v>232</v>
      </c>
      <c r="H101">
        <v>10</v>
      </c>
      <c r="K101">
        <v>10</v>
      </c>
    </row>
    <row r="102" spans="5:11" x14ac:dyDescent="0.25">
      <c r="E102">
        <v>0</v>
      </c>
      <c r="F102">
        <v>71400</v>
      </c>
      <c r="G102" t="s">
        <v>233</v>
      </c>
      <c r="H102">
        <v>8</v>
      </c>
      <c r="I102">
        <v>1</v>
      </c>
      <c r="K102">
        <v>9</v>
      </c>
    </row>
    <row r="103" spans="5:11" x14ac:dyDescent="0.25">
      <c r="E103">
        <v>0</v>
      </c>
      <c r="F103">
        <v>700257</v>
      </c>
      <c r="G103" t="s">
        <v>234</v>
      </c>
      <c r="H103">
        <v>8</v>
      </c>
      <c r="K103">
        <v>8</v>
      </c>
    </row>
    <row r="104" spans="5:11" x14ac:dyDescent="0.25">
      <c r="E104">
        <v>0</v>
      </c>
      <c r="F104">
        <v>71270</v>
      </c>
      <c r="H104">
        <v>23</v>
      </c>
      <c r="I104">
        <v>1</v>
      </c>
      <c r="J104">
        <v>1</v>
      </c>
      <c r="K104">
        <v>25</v>
      </c>
    </row>
    <row r="105" spans="5:11" x14ac:dyDescent="0.25">
      <c r="E105">
        <v>0</v>
      </c>
      <c r="F105" t="s">
        <v>31</v>
      </c>
      <c r="H105">
        <v>23</v>
      </c>
      <c r="I105">
        <v>1</v>
      </c>
      <c r="J105">
        <v>1</v>
      </c>
      <c r="K105">
        <v>25</v>
      </c>
    </row>
    <row r="106" spans="5:11" x14ac:dyDescent="0.25">
      <c r="E106">
        <v>0</v>
      </c>
      <c r="F106">
        <v>70813</v>
      </c>
      <c r="G106" t="s">
        <v>153</v>
      </c>
      <c r="H106">
        <v>7</v>
      </c>
      <c r="I106">
        <v>1</v>
      </c>
      <c r="K106">
        <v>8</v>
      </c>
    </row>
    <row r="107" spans="5:11" x14ac:dyDescent="0.25">
      <c r="E107">
        <v>0</v>
      </c>
      <c r="F107">
        <v>71155</v>
      </c>
      <c r="G107" t="s">
        <v>154</v>
      </c>
      <c r="H107">
        <v>10</v>
      </c>
      <c r="J107">
        <v>1</v>
      </c>
      <c r="K107">
        <v>11</v>
      </c>
    </row>
    <row r="108" spans="5:11" x14ac:dyDescent="0.25">
      <c r="E108">
        <v>0</v>
      </c>
      <c r="F108">
        <v>71271</v>
      </c>
      <c r="G108" t="s">
        <v>294</v>
      </c>
      <c r="H108">
        <v>6</v>
      </c>
      <c r="K108">
        <v>6</v>
      </c>
    </row>
    <row r="109" spans="5:11" x14ac:dyDescent="0.25">
      <c r="E109">
        <v>0</v>
      </c>
      <c r="F109">
        <v>71276</v>
      </c>
      <c r="H109">
        <v>31</v>
      </c>
      <c r="I109">
        <v>1</v>
      </c>
      <c r="K109">
        <v>32</v>
      </c>
    </row>
    <row r="110" spans="5:11" x14ac:dyDescent="0.25">
      <c r="E110">
        <v>0</v>
      </c>
      <c r="F110" t="s">
        <v>20</v>
      </c>
      <c r="H110">
        <v>31</v>
      </c>
      <c r="I110">
        <v>1</v>
      </c>
      <c r="K110">
        <v>32</v>
      </c>
    </row>
    <row r="111" spans="5:11" x14ac:dyDescent="0.25">
      <c r="E111">
        <v>0</v>
      </c>
      <c r="F111">
        <v>70082</v>
      </c>
      <c r="G111" t="s">
        <v>162</v>
      </c>
      <c r="H111">
        <v>12</v>
      </c>
      <c r="I111">
        <v>1</v>
      </c>
      <c r="K111">
        <v>13</v>
      </c>
    </row>
    <row r="112" spans="5:11" x14ac:dyDescent="0.25">
      <c r="E112">
        <v>0</v>
      </c>
      <c r="F112">
        <v>70083</v>
      </c>
      <c r="G112" t="s">
        <v>163</v>
      </c>
      <c r="H112">
        <v>14</v>
      </c>
      <c r="K112">
        <v>14</v>
      </c>
    </row>
    <row r="113" spans="5:11" x14ac:dyDescent="0.25">
      <c r="E113">
        <v>0</v>
      </c>
      <c r="F113">
        <v>71275</v>
      </c>
      <c r="G113" t="s">
        <v>164</v>
      </c>
      <c r="H113">
        <v>5</v>
      </c>
      <c r="K113">
        <v>5</v>
      </c>
    </row>
    <row r="114" spans="5:11" x14ac:dyDescent="0.25">
      <c r="E114">
        <v>0</v>
      </c>
      <c r="F114">
        <v>71505</v>
      </c>
      <c r="H114">
        <v>36</v>
      </c>
      <c r="K114">
        <v>36</v>
      </c>
    </row>
    <row r="115" spans="5:11" x14ac:dyDescent="0.25">
      <c r="E115">
        <v>0</v>
      </c>
      <c r="F115" t="s">
        <v>39</v>
      </c>
      <c r="H115">
        <v>36</v>
      </c>
      <c r="K115">
        <v>36</v>
      </c>
    </row>
    <row r="116" spans="5:11" x14ac:dyDescent="0.25">
      <c r="E116">
        <v>0</v>
      </c>
      <c r="F116">
        <v>71517</v>
      </c>
      <c r="G116" t="s">
        <v>187</v>
      </c>
      <c r="H116">
        <v>11</v>
      </c>
      <c r="K116">
        <v>11</v>
      </c>
    </row>
    <row r="117" spans="5:11" x14ac:dyDescent="0.25">
      <c r="E117">
        <v>0</v>
      </c>
      <c r="F117">
        <v>71521</v>
      </c>
      <c r="G117" t="s">
        <v>188</v>
      </c>
      <c r="H117">
        <v>8</v>
      </c>
      <c r="K117">
        <v>8</v>
      </c>
    </row>
    <row r="118" spans="5:11" x14ac:dyDescent="0.25">
      <c r="E118">
        <v>0</v>
      </c>
      <c r="F118">
        <v>71563</v>
      </c>
      <c r="G118" t="s">
        <v>295</v>
      </c>
      <c r="H118">
        <v>6</v>
      </c>
      <c r="K118">
        <v>6</v>
      </c>
    </row>
    <row r="119" spans="5:11" x14ac:dyDescent="0.25">
      <c r="E119">
        <v>0</v>
      </c>
      <c r="F119">
        <v>700076</v>
      </c>
      <c r="G119" t="s">
        <v>189</v>
      </c>
      <c r="H119">
        <v>11</v>
      </c>
      <c r="K119">
        <v>11</v>
      </c>
    </row>
    <row r="120" spans="5:11" x14ac:dyDescent="0.25">
      <c r="E120">
        <v>0</v>
      </c>
      <c r="F120">
        <v>71506</v>
      </c>
      <c r="H120">
        <v>26</v>
      </c>
      <c r="K120">
        <v>26</v>
      </c>
    </row>
    <row r="121" spans="5:11" x14ac:dyDescent="0.25">
      <c r="E121">
        <v>0</v>
      </c>
      <c r="F121" t="s">
        <v>33</v>
      </c>
      <c r="H121">
        <v>26</v>
      </c>
      <c r="K121">
        <v>26</v>
      </c>
    </row>
    <row r="122" spans="5:11" x14ac:dyDescent="0.25">
      <c r="E122">
        <v>0</v>
      </c>
      <c r="F122">
        <v>71526</v>
      </c>
      <c r="G122" t="s">
        <v>176</v>
      </c>
      <c r="H122">
        <v>9</v>
      </c>
      <c r="K122">
        <v>9</v>
      </c>
    </row>
    <row r="123" spans="5:11" x14ac:dyDescent="0.25">
      <c r="E123">
        <v>0</v>
      </c>
      <c r="F123">
        <v>71527</v>
      </c>
      <c r="G123" t="s">
        <v>177</v>
      </c>
      <c r="H123">
        <v>10</v>
      </c>
      <c r="K123">
        <v>10</v>
      </c>
    </row>
    <row r="124" spans="5:11" x14ac:dyDescent="0.25">
      <c r="E124">
        <v>0</v>
      </c>
      <c r="F124">
        <v>700080</v>
      </c>
      <c r="G124" t="s">
        <v>178</v>
      </c>
      <c r="H124">
        <v>7</v>
      </c>
      <c r="K124">
        <v>7</v>
      </c>
    </row>
    <row r="125" spans="5:11" x14ac:dyDescent="0.25">
      <c r="E125">
        <v>0</v>
      </c>
      <c r="F125">
        <v>71507</v>
      </c>
      <c r="H125">
        <v>35</v>
      </c>
      <c r="K125">
        <v>35</v>
      </c>
    </row>
    <row r="126" spans="5:11" x14ac:dyDescent="0.25">
      <c r="E126">
        <v>0</v>
      </c>
      <c r="F126" t="s">
        <v>13</v>
      </c>
      <c r="H126">
        <v>35</v>
      </c>
      <c r="K126">
        <v>35</v>
      </c>
    </row>
    <row r="127" spans="5:11" x14ac:dyDescent="0.25">
      <c r="E127">
        <v>0</v>
      </c>
      <c r="F127">
        <v>71146</v>
      </c>
      <c r="G127" t="s">
        <v>184</v>
      </c>
      <c r="H127">
        <v>9</v>
      </c>
      <c r="K127">
        <v>9</v>
      </c>
    </row>
    <row r="128" spans="5:11" x14ac:dyDescent="0.25">
      <c r="E128">
        <v>0</v>
      </c>
      <c r="F128">
        <v>71528</v>
      </c>
      <c r="G128" t="s">
        <v>296</v>
      </c>
      <c r="H128">
        <v>7</v>
      </c>
      <c r="K128">
        <v>7</v>
      </c>
    </row>
    <row r="129" spans="5:11" x14ac:dyDescent="0.25">
      <c r="E129">
        <v>0</v>
      </c>
      <c r="F129">
        <v>71531</v>
      </c>
      <c r="G129" t="s">
        <v>185</v>
      </c>
      <c r="H129">
        <v>9</v>
      </c>
      <c r="K129">
        <v>9</v>
      </c>
    </row>
    <row r="130" spans="5:11" x14ac:dyDescent="0.25">
      <c r="E130">
        <v>0</v>
      </c>
      <c r="F130">
        <v>71532</v>
      </c>
      <c r="G130" t="s">
        <v>186</v>
      </c>
      <c r="H130">
        <v>10</v>
      </c>
      <c r="K130">
        <v>10</v>
      </c>
    </row>
    <row r="131" spans="5:11" x14ac:dyDescent="0.25">
      <c r="E131">
        <v>0</v>
      </c>
      <c r="F131">
        <v>71510</v>
      </c>
      <c r="H131">
        <v>21</v>
      </c>
      <c r="I131">
        <v>1</v>
      </c>
      <c r="K131">
        <v>22</v>
      </c>
    </row>
    <row r="132" spans="5:11" x14ac:dyDescent="0.25">
      <c r="E132">
        <v>0</v>
      </c>
      <c r="F132" t="s">
        <v>22</v>
      </c>
      <c r="H132">
        <v>21</v>
      </c>
      <c r="I132">
        <v>1</v>
      </c>
      <c r="K132">
        <v>22</v>
      </c>
    </row>
    <row r="133" spans="5:11" x14ac:dyDescent="0.25">
      <c r="E133">
        <v>0</v>
      </c>
      <c r="F133">
        <v>71120</v>
      </c>
      <c r="G133" t="s">
        <v>297</v>
      </c>
      <c r="H133">
        <v>4</v>
      </c>
      <c r="K133">
        <v>4</v>
      </c>
    </row>
    <row r="134" spans="5:11" x14ac:dyDescent="0.25">
      <c r="E134">
        <v>0</v>
      </c>
      <c r="F134">
        <v>71551</v>
      </c>
      <c r="G134" t="s">
        <v>191</v>
      </c>
      <c r="H134">
        <v>8</v>
      </c>
      <c r="K134">
        <v>8</v>
      </c>
    </row>
    <row r="135" spans="5:11" x14ac:dyDescent="0.25">
      <c r="E135">
        <v>0</v>
      </c>
      <c r="F135">
        <v>700173</v>
      </c>
      <c r="G135" t="s">
        <v>192</v>
      </c>
      <c r="H135">
        <v>9</v>
      </c>
      <c r="K135">
        <v>9</v>
      </c>
    </row>
    <row r="136" spans="5:11" x14ac:dyDescent="0.25">
      <c r="E136">
        <v>0</v>
      </c>
      <c r="F136">
        <v>900455</v>
      </c>
      <c r="G136" t="s">
        <v>258</v>
      </c>
      <c r="I136">
        <v>1</v>
      </c>
      <c r="K136">
        <v>1</v>
      </c>
    </row>
    <row r="137" spans="5:11" x14ac:dyDescent="0.25">
      <c r="E137">
        <v>0</v>
      </c>
      <c r="F137">
        <v>71591</v>
      </c>
      <c r="H137">
        <v>24</v>
      </c>
      <c r="K137">
        <v>24</v>
      </c>
    </row>
    <row r="138" spans="5:11" x14ac:dyDescent="0.25">
      <c r="E138">
        <v>0</v>
      </c>
      <c r="F138" t="s">
        <v>10</v>
      </c>
      <c r="H138">
        <v>24</v>
      </c>
      <c r="K138">
        <v>24</v>
      </c>
    </row>
    <row r="139" spans="5:11" x14ac:dyDescent="0.25">
      <c r="E139">
        <v>0</v>
      </c>
      <c r="F139">
        <v>70522</v>
      </c>
      <c r="G139" t="s">
        <v>198</v>
      </c>
      <c r="H139">
        <v>9</v>
      </c>
      <c r="K139">
        <v>9</v>
      </c>
    </row>
    <row r="140" spans="5:11" x14ac:dyDescent="0.25">
      <c r="E140">
        <v>0</v>
      </c>
      <c r="F140">
        <v>71075</v>
      </c>
      <c r="G140" t="s">
        <v>298</v>
      </c>
      <c r="H140">
        <v>3</v>
      </c>
      <c r="K140">
        <v>3</v>
      </c>
    </row>
    <row r="141" spans="5:11" x14ac:dyDescent="0.25">
      <c r="E141">
        <v>0</v>
      </c>
      <c r="F141">
        <v>71090</v>
      </c>
      <c r="G141" t="s">
        <v>199</v>
      </c>
      <c r="H141">
        <v>6</v>
      </c>
      <c r="K141">
        <v>6</v>
      </c>
    </row>
    <row r="142" spans="5:11" x14ac:dyDescent="0.25">
      <c r="E142">
        <v>0</v>
      </c>
      <c r="F142">
        <v>71093</v>
      </c>
      <c r="G142" t="s">
        <v>299</v>
      </c>
      <c r="H142">
        <v>6</v>
      </c>
      <c r="K142">
        <v>6</v>
      </c>
    </row>
    <row r="143" spans="5:11" x14ac:dyDescent="0.25">
      <c r="E143">
        <v>0</v>
      </c>
      <c r="F143">
        <v>71592</v>
      </c>
      <c r="H143">
        <v>33</v>
      </c>
      <c r="K143">
        <v>33</v>
      </c>
    </row>
    <row r="144" spans="5:11" x14ac:dyDescent="0.25">
      <c r="E144">
        <v>0</v>
      </c>
      <c r="F144" t="s">
        <v>7</v>
      </c>
      <c r="H144">
        <v>33</v>
      </c>
      <c r="K144">
        <v>33</v>
      </c>
    </row>
    <row r="145" spans="5:11" x14ac:dyDescent="0.25">
      <c r="E145">
        <v>0</v>
      </c>
      <c r="F145">
        <v>71070</v>
      </c>
      <c r="G145" t="s">
        <v>203</v>
      </c>
      <c r="H145">
        <v>11</v>
      </c>
      <c r="K145">
        <v>11</v>
      </c>
    </row>
    <row r="146" spans="5:11" x14ac:dyDescent="0.25">
      <c r="E146">
        <v>0</v>
      </c>
      <c r="F146">
        <v>71071</v>
      </c>
      <c r="G146" t="s">
        <v>204</v>
      </c>
      <c r="H146">
        <v>8</v>
      </c>
      <c r="K146">
        <v>8</v>
      </c>
    </row>
    <row r="147" spans="5:11" x14ac:dyDescent="0.25">
      <c r="E147">
        <v>0</v>
      </c>
      <c r="F147">
        <v>71073</v>
      </c>
      <c r="G147" t="s">
        <v>205</v>
      </c>
      <c r="H147">
        <v>7</v>
      </c>
      <c r="K147">
        <v>7</v>
      </c>
    </row>
    <row r="148" spans="5:11" x14ac:dyDescent="0.25">
      <c r="E148">
        <v>0</v>
      </c>
      <c r="F148">
        <v>71099</v>
      </c>
      <c r="G148" t="s">
        <v>206</v>
      </c>
      <c r="H148">
        <v>7</v>
      </c>
      <c r="K148">
        <v>7</v>
      </c>
    </row>
    <row r="149" spans="5:11" x14ac:dyDescent="0.25">
      <c r="E149">
        <v>0</v>
      </c>
      <c r="F149">
        <v>71594</v>
      </c>
      <c r="H149">
        <v>30</v>
      </c>
      <c r="I149">
        <v>1</v>
      </c>
      <c r="K149">
        <v>31</v>
      </c>
    </row>
    <row r="150" spans="5:11" x14ac:dyDescent="0.25">
      <c r="E150">
        <v>0</v>
      </c>
      <c r="F150" t="s">
        <v>14</v>
      </c>
      <c r="H150">
        <v>30</v>
      </c>
      <c r="I150">
        <v>1</v>
      </c>
      <c r="K150">
        <v>31</v>
      </c>
    </row>
    <row r="151" spans="5:11" x14ac:dyDescent="0.25">
      <c r="E151">
        <v>0</v>
      </c>
      <c r="F151">
        <v>71081</v>
      </c>
      <c r="G151" t="s">
        <v>211</v>
      </c>
      <c r="H151">
        <v>8</v>
      </c>
      <c r="K151">
        <v>8</v>
      </c>
    </row>
    <row r="152" spans="5:11" x14ac:dyDescent="0.25">
      <c r="E152">
        <v>0</v>
      </c>
      <c r="F152">
        <v>71467</v>
      </c>
      <c r="G152" t="s">
        <v>212</v>
      </c>
      <c r="H152">
        <v>7</v>
      </c>
      <c r="I152">
        <v>1</v>
      </c>
      <c r="K152">
        <v>8</v>
      </c>
    </row>
    <row r="153" spans="5:11" x14ac:dyDescent="0.25">
      <c r="E153">
        <v>0</v>
      </c>
      <c r="F153">
        <v>700073</v>
      </c>
      <c r="G153" t="s">
        <v>213</v>
      </c>
      <c r="H153">
        <v>10</v>
      </c>
      <c r="K153">
        <v>10</v>
      </c>
    </row>
    <row r="154" spans="5:11" x14ac:dyDescent="0.25">
      <c r="E154">
        <v>0</v>
      </c>
      <c r="F154">
        <v>71077</v>
      </c>
      <c r="G154" t="s">
        <v>300</v>
      </c>
      <c r="H154">
        <v>5</v>
      </c>
      <c r="K154">
        <v>5</v>
      </c>
    </row>
    <row r="155" spans="5:11" x14ac:dyDescent="0.25">
      <c r="E155">
        <v>0</v>
      </c>
      <c r="F155">
        <v>71595</v>
      </c>
      <c r="H155">
        <v>30</v>
      </c>
      <c r="K155">
        <v>30</v>
      </c>
    </row>
    <row r="156" spans="5:11" x14ac:dyDescent="0.25">
      <c r="E156">
        <v>0</v>
      </c>
      <c r="F156" t="s">
        <v>23</v>
      </c>
      <c r="H156">
        <v>30</v>
      </c>
      <c r="K156">
        <v>30</v>
      </c>
    </row>
    <row r="157" spans="5:11" x14ac:dyDescent="0.25">
      <c r="E157">
        <v>0</v>
      </c>
      <c r="F157">
        <v>71083</v>
      </c>
      <c r="G157" t="s">
        <v>208</v>
      </c>
      <c r="H157">
        <v>8</v>
      </c>
      <c r="K157">
        <v>8</v>
      </c>
    </row>
    <row r="158" spans="5:11" x14ac:dyDescent="0.25">
      <c r="E158">
        <v>0</v>
      </c>
      <c r="F158">
        <v>71088</v>
      </c>
      <c r="G158" t="s">
        <v>209</v>
      </c>
      <c r="H158">
        <v>10</v>
      </c>
      <c r="K158">
        <v>10</v>
      </c>
    </row>
    <row r="159" spans="5:11" x14ac:dyDescent="0.25">
      <c r="E159">
        <v>0</v>
      </c>
      <c r="F159">
        <v>71358</v>
      </c>
      <c r="G159" t="s">
        <v>210</v>
      </c>
      <c r="H159">
        <v>12</v>
      </c>
      <c r="K159">
        <v>12</v>
      </c>
    </row>
    <row r="160" spans="5:11" x14ac:dyDescent="0.25">
      <c r="E160">
        <v>0</v>
      </c>
      <c r="F160">
        <v>71601</v>
      </c>
      <c r="H160">
        <v>20</v>
      </c>
      <c r="K160">
        <v>20</v>
      </c>
    </row>
    <row r="161" spans="5:11" x14ac:dyDescent="0.25">
      <c r="E161">
        <v>0</v>
      </c>
      <c r="F161" t="s">
        <v>40</v>
      </c>
      <c r="H161">
        <v>20</v>
      </c>
      <c r="K161">
        <v>20</v>
      </c>
    </row>
    <row r="162" spans="5:11" x14ac:dyDescent="0.25">
      <c r="E162">
        <v>0</v>
      </c>
      <c r="F162">
        <v>71102</v>
      </c>
      <c r="G162" t="s">
        <v>301</v>
      </c>
      <c r="H162">
        <v>3</v>
      </c>
      <c r="K162">
        <v>3</v>
      </c>
    </row>
    <row r="163" spans="5:11" x14ac:dyDescent="0.25">
      <c r="E163">
        <v>0</v>
      </c>
      <c r="F163">
        <v>71106</v>
      </c>
      <c r="G163" t="s">
        <v>214</v>
      </c>
      <c r="H163">
        <v>9</v>
      </c>
      <c r="K163">
        <v>9</v>
      </c>
    </row>
    <row r="164" spans="5:11" x14ac:dyDescent="0.25">
      <c r="E164">
        <v>0</v>
      </c>
      <c r="F164">
        <v>71564</v>
      </c>
      <c r="G164" t="s">
        <v>215</v>
      </c>
      <c r="H164">
        <v>8</v>
      </c>
      <c r="K164">
        <v>8</v>
      </c>
    </row>
    <row r="165" spans="5:11" x14ac:dyDescent="0.25">
      <c r="E165">
        <v>0</v>
      </c>
      <c r="F165">
        <v>71602</v>
      </c>
      <c r="H165">
        <v>15</v>
      </c>
      <c r="K165">
        <v>15</v>
      </c>
    </row>
    <row r="166" spans="5:11" x14ac:dyDescent="0.25">
      <c r="E166">
        <v>0</v>
      </c>
      <c r="F166" t="s">
        <v>36</v>
      </c>
      <c r="H166">
        <v>15</v>
      </c>
      <c r="K166">
        <v>15</v>
      </c>
    </row>
    <row r="167" spans="5:11" x14ac:dyDescent="0.25">
      <c r="E167">
        <v>0</v>
      </c>
      <c r="F167">
        <v>71220</v>
      </c>
      <c r="G167" t="s">
        <v>302</v>
      </c>
      <c r="H167">
        <v>7</v>
      </c>
      <c r="K167">
        <v>7</v>
      </c>
    </row>
    <row r="168" spans="5:11" x14ac:dyDescent="0.25">
      <c r="E168">
        <v>0</v>
      </c>
      <c r="F168">
        <v>71223</v>
      </c>
      <c r="G168" t="s">
        <v>303</v>
      </c>
      <c r="H168">
        <v>2</v>
      </c>
      <c r="K168">
        <v>2</v>
      </c>
    </row>
    <row r="169" spans="5:11" x14ac:dyDescent="0.25">
      <c r="E169">
        <v>0</v>
      </c>
      <c r="F169">
        <v>71444</v>
      </c>
      <c r="G169" t="s">
        <v>207</v>
      </c>
      <c r="H169">
        <v>6</v>
      </c>
      <c r="K169">
        <v>6</v>
      </c>
    </row>
    <row r="170" spans="5:11" x14ac:dyDescent="0.25">
      <c r="E170">
        <v>0</v>
      </c>
      <c r="F170">
        <v>71606</v>
      </c>
      <c r="H170">
        <v>23</v>
      </c>
      <c r="K170">
        <v>23</v>
      </c>
    </row>
    <row r="171" spans="5:11" x14ac:dyDescent="0.25">
      <c r="E171">
        <v>0</v>
      </c>
      <c r="F171" t="s">
        <v>29</v>
      </c>
      <c r="H171">
        <v>23</v>
      </c>
      <c r="K171">
        <v>23</v>
      </c>
    </row>
    <row r="172" spans="5:11" x14ac:dyDescent="0.25">
      <c r="E172">
        <v>0</v>
      </c>
      <c r="F172">
        <v>71230</v>
      </c>
      <c r="G172" t="s">
        <v>200</v>
      </c>
      <c r="H172">
        <v>8</v>
      </c>
      <c r="K172">
        <v>8</v>
      </c>
    </row>
    <row r="173" spans="5:11" x14ac:dyDescent="0.25">
      <c r="E173">
        <v>0</v>
      </c>
      <c r="F173">
        <v>71324</v>
      </c>
      <c r="G173" t="s">
        <v>201</v>
      </c>
      <c r="H173">
        <v>9</v>
      </c>
      <c r="K173">
        <v>9</v>
      </c>
    </row>
    <row r="174" spans="5:11" x14ac:dyDescent="0.25">
      <c r="E174">
        <v>0</v>
      </c>
      <c r="F174">
        <v>71337</v>
      </c>
      <c r="G174" t="s">
        <v>202</v>
      </c>
      <c r="H174">
        <v>6</v>
      </c>
      <c r="K174">
        <v>6</v>
      </c>
    </row>
    <row r="175" spans="5:11" x14ac:dyDescent="0.25">
      <c r="E175">
        <v>0</v>
      </c>
      <c r="F175">
        <v>71607</v>
      </c>
      <c r="H175">
        <v>32</v>
      </c>
      <c r="K175">
        <v>32</v>
      </c>
    </row>
    <row r="176" spans="5:11" x14ac:dyDescent="0.25">
      <c r="E176">
        <v>0</v>
      </c>
      <c r="F176" t="s">
        <v>18</v>
      </c>
      <c r="H176">
        <v>32</v>
      </c>
      <c r="K176">
        <v>32</v>
      </c>
    </row>
    <row r="177" spans="5:11" x14ac:dyDescent="0.25">
      <c r="E177">
        <v>0</v>
      </c>
      <c r="F177">
        <v>70057</v>
      </c>
      <c r="G177" t="s">
        <v>304</v>
      </c>
      <c r="H177">
        <v>9</v>
      </c>
      <c r="K177">
        <v>9</v>
      </c>
    </row>
    <row r="178" spans="5:11" x14ac:dyDescent="0.25">
      <c r="E178">
        <v>0</v>
      </c>
      <c r="F178">
        <v>71125</v>
      </c>
      <c r="G178" t="s">
        <v>196</v>
      </c>
      <c r="H178">
        <v>10</v>
      </c>
      <c r="K178">
        <v>10</v>
      </c>
    </row>
    <row r="179" spans="5:11" x14ac:dyDescent="0.25">
      <c r="E179">
        <v>0</v>
      </c>
      <c r="F179">
        <v>700202</v>
      </c>
      <c r="G179" t="s">
        <v>305</v>
      </c>
      <c r="H179">
        <v>7</v>
      </c>
      <c r="K179">
        <v>7</v>
      </c>
    </row>
    <row r="180" spans="5:11" x14ac:dyDescent="0.25">
      <c r="E180">
        <v>0</v>
      </c>
      <c r="F180">
        <v>700398</v>
      </c>
      <c r="G180" t="s">
        <v>197</v>
      </c>
      <c r="H180">
        <v>6</v>
      </c>
      <c r="K180">
        <v>6</v>
      </c>
    </row>
    <row r="181" spans="5:11" x14ac:dyDescent="0.25">
      <c r="E181">
        <v>0</v>
      </c>
      <c r="F181">
        <v>71662</v>
      </c>
      <c r="H181">
        <v>25</v>
      </c>
      <c r="I181">
        <v>2</v>
      </c>
      <c r="K181">
        <v>27</v>
      </c>
    </row>
    <row r="182" spans="5:11" x14ac:dyDescent="0.25">
      <c r="E182">
        <v>0</v>
      </c>
      <c r="F182" t="s">
        <v>21</v>
      </c>
      <c r="H182">
        <v>25</v>
      </c>
      <c r="I182">
        <v>2</v>
      </c>
      <c r="K182">
        <v>27</v>
      </c>
    </row>
    <row r="183" spans="5:11" x14ac:dyDescent="0.25">
      <c r="E183">
        <v>0</v>
      </c>
      <c r="F183">
        <v>71043</v>
      </c>
      <c r="G183" t="s">
        <v>173</v>
      </c>
      <c r="H183">
        <v>8</v>
      </c>
      <c r="K183">
        <v>8</v>
      </c>
    </row>
    <row r="184" spans="5:11" x14ac:dyDescent="0.25">
      <c r="E184">
        <v>0</v>
      </c>
      <c r="F184">
        <v>71438</v>
      </c>
      <c r="G184" t="s">
        <v>174</v>
      </c>
      <c r="H184">
        <v>9</v>
      </c>
      <c r="I184">
        <v>2</v>
      </c>
      <c r="K184">
        <v>11</v>
      </c>
    </row>
    <row r="185" spans="5:11" x14ac:dyDescent="0.25">
      <c r="E185">
        <v>0</v>
      </c>
      <c r="F185">
        <v>71450</v>
      </c>
      <c r="G185" t="s">
        <v>175</v>
      </c>
      <c r="H185">
        <v>8</v>
      </c>
      <c r="K185">
        <v>8</v>
      </c>
    </row>
    <row r="186" spans="5:11" x14ac:dyDescent="0.25">
      <c r="E186">
        <v>0</v>
      </c>
      <c r="F186">
        <v>700023</v>
      </c>
      <c r="H186">
        <v>40</v>
      </c>
      <c r="K186">
        <v>40</v>
      </c>
    </row>
  </sheetData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EF0E0-0143-432F-A1A6-9ECB8B146CD7}">
  <dimension ref="A1:O156"/>
  <sheetViews>
    <sheetView workbookViewId="0">
      <selection activeCell="J20" sqref="J20"/>
    </sheetView>
  </sheetViews>
  <sheetFormatPr baseColWidth="10" defaultRowHeight="15" x14ac:dyDescent="0.25"/>
  <sheetData>
    <row r="1" spans="1:15" x14ac:dyDescent="0.25">
      <c r="D1" s="27">
        <v>42025</v>
      </c>
      <c r="E1" s="27">
        <v>42024</v>
      </c>
      <c r="L1" s="39">
        <v>70066</v>
      </c>
      <c r="M1" s="36">
        <v>24</v>
      </c>
      <c r="N1" s="36"/>
      <c r="O1" s="37">
        <v>24</v>
      </c>
    </row>
    <row r="2" spans="1:15" x14ac:dyDescent="0.25">
      <c r="A2" s="33" t="s">
        <v>30</v>
      </c>
      <c r="B2" s="34"/>
      <c r="C2" s="40">
        <v>71129</v>
      </c>
      <c r="D2" s="35">
        <v>25</v>
      </c>
      <c r="E2">
        <v>22</v>
      </c>
      <c r="F2">
        <v>3</v>
      </c>
      <c r="L2" s="38" t="s">
        <v>235</v>
      </c>
      <c r="M2" s="36">
        <v>9</v>
      </c>
      <c r="N2" s="36"/>
      <c r="O2" s="37">
        <v>9</v>
      </c>
    </row>
    <row r="3" spans="1:15" x14ac:dyDescent="0.25">
      <c r="A3" s="33" t="s">
        <v>37</v>
      </c>
      <c r="B3" s="34"/>
      <c r="C3" s="40">
        <v>70066</v>
      </c>
      <c r="D3" s="35">
        <v>27</v>
      </c>
      <c r="E3">
        <v>24</v>
      </c>
      <c r="F3">
        <v>3</v>
      </c>
      <c r="L3" s="38" t="s">
        <v>236</v>
      </c>
      <c r="M3" s="36">
        <v>8</v>
      </c>
      <c r="N3" s="36"/>
      <c r="O3" s="37">
        <v>8</v>
      </c>
    </row>
    <row r="4" spans="1:15" x14ac:dyDescent="0.25">
      <c r="A4" s="33" t="s">
        <v>27</v>
      </c>
      <c r="B4" s="34"/>
      <c r="C4" s="40">
        <v>71139</v>
      </c>
      <c r="D4" s="35">
        <v>25</v>
      </c>
      <c r="E4">
        <v>29</v>
      </c>
      <c r="F4">
        <v>-4</v>
      </c>
      <c r="L4" s="38" t="s">
        <v>216</v>
      </c>
      <c r="M4" s="36">
        <v>7</v>
      </c>
      <c r="N4" s="36"/>
      <c r="O4" s="37">
        <v>7</v>
      </c>
    </row>
    <row r="5" spans="1:15" x14ac:dyDescent="0.25">
      <c r="A5" s="33" t="s">
        <v>8</v>
      </c>
      <c r="B5" s="34"/>
      <c r="C5" s="40">
        <v>71239</v>
      </c>
      <c r="D5" s="35">
        <v>42</v>
      </c>
      <c r="E5">
        <v>36</v>
      </c>
      <c r="F5">
        <v>6</v>
      </c>
      <c r="L5" s="39">
        <v>70067</v>
      </c>
      <c r="M5" s="36">
        <v>35</v>
      </c>
      <c r="N5" s="36">
        <v>1</v>
      </c>
      <c r="O5" s="37">
        <v>36</v>
      </c>
    </row>
    <row r="6" spans="1:15" x14ac:dyDescent="0.25">
      <c r="A6" s="33" t="s">
        <v>20</v>
      </c>
      <c r="B6" s="34"/>
      <c r="C6" s="40">
        <v>71276</v>
      </c>
      <c r="D6" s="35">
        <v>29</v>
      </c>
      <c r="E6">
        <v>24</v>
      </c>
      <c r="F6">
        <v>5</v>
      </c>
      <c r="L6" s="38" t="s">
        <v>237</v>
      </c>
      <c r="M6" s="36">
        <v>9</v>
      </c>
      <c r="N6" s="36">
        <v>1</v>
      </c>
      <c r="O6" s="37">
        <v>10</v>
      </c>
    </row>
    <row r="7" spans="1:15" x14ac:dyDescent="0.25">
      <c r="A7" s="33" t="s">
        <v>24</v>
      </c>
      <c r="B7" s="34"/>
      <c r="C7" s="40">
        <v>71252</v>
      </c>
      <c r="D7" s="35">
        <v>29</v>
      </c>
      <c r="E7">
        <v>30</v>
      </c>
      <c r="F7">
        <v>-1</v>
      </c>
      <c r="L7" s="38" t="s">
        <v>238</v>
      </c>
      <c r="M7" s="36">
        <v>11</v>
      </c>
      <c r="N7" s="36"/>
      <c r="O7" s="37">
        <v>11</v>
      </c>
    </row>
    <row r="8" spans="1:15" x14ac:dyDescent="0.25">
      <c r="A8" s="33" t="s">
        <v>18</v>
      </c>
      <c r="B8" s="34"/>
      <c r="C8" s="40">
        <v>71607</v>
      </c>
      <c r="D8" s="35">
        <v>38</v>
      </c>
      <c r="E8">
        <v>30</v>
      </c>
      <c r="F8">
        <v>8</v>
      </c>
      <c r="L8" s="38" t="s">
        <v>239</v>
      </c>
      <c r="M8" s="36">
        <v>9</v>
      </c>
      <c r="N8" s="36"/>
      <c r="O8" s="37">
        <v>9</v>
      </c>
    </row>
    <row r="9" spans="1:15" x14ac:dyDescent="0.25">
      <c r="A9" s="33" t="s">
        <v>33</v>
      </c>
      <c r="B9" s="34"/>
      <c r="C9" s="40">
        <v>71506</v>
      </c>
      <c r="D9" s="35">
        <v>27</v>
      </c>
      <c r="E9">
        <v>27</v>
      </c>
      <c r="F9">
        <v>0</v>
      </c>
      <c r="L9" s="38" t="s">
        <v>240</v>
      </c>
      <c r="M9" s="36">
        <v>6</v>
      </c>
      <c r="N9" s="36"/>
      <c r="O9" s="37">
        <v>6</v>
      </c>
    </row>
    <row r="10" spans="1:15" x14ac:dyDescent="0.25">
      <c r="A10" s="33" t="s">
        <v>10</v>
      </c>
      <c r="B10" s="34"/>
      <c r="C10" s="40">
        <v>71591</v>
      </c>
      <c r="D10" s="35">
        <v>24</v>
      </c>
      <c r="E10">
        <v>26</v>
      </c>
      <c r="F10">
        <v>-2</v>
      </c>
      <c r="L10" s="39">
        <v>70930</v>
      </c>
      <c r="M10" s="36">
        <v>31</v>
      </c>
      <c r="N10" s="36">
        <v>1</v>
      </c>
      <c r="O10" s="37">
        <v>32</v>
      </c>
    </row>
    <row r="11" spans="1:15" x14ac:dyDescent="0.25">
      <c r="A11" s="33" t="s">
        <v>29</v>
      </c>
      <c r="B11" s="34"/>
      <c r="C11" s="40">
        <v>71606</v>
      </c>
      <c r="D11" s="35">
        <v>21</v>
      </c>
      <c r="E11">
        <v>20</v>
      </c>
      <c r="F11">
        <v>1</v>
      </c>
      <c r="L11" s="38" t="s">
        <v>227</v>
      </c>
      <c r="M11" s="36">
        <v>9</v>
      </c>
      <c r="N11" s="36">
        <v>1</v>
      </c>
      <c r="O11" s="37">
        <v>10</v>
      </c>
    </row>
    <row r="12" spans="1:15" x14ac:dyDescent="0.25">
      <c r="A12" s="33" t="s">
        <v>39</v>
      </c>
      <c r="B12" s="34"/>
      <c r="C12" s="40">
        <v>71505</v>
      </c>
      <c r="D12" s="35">
        <v>36</v>
      </c>
      <c r="E12">
        <v>37</v>
      </c>
      <c r="F12">
        <v>-1</v>
      </c>
      <c r="L12" s="38" t="s">
        <v>241</v>
      </c>
      <c r="M12" s="36">
        <v>7</v>
      </c>
      <c r="N12" s="36"/>
      <c r="O12" s="37">
        <v>7</v>
      </c>
    </row>
    <row r="13" spans="1:15" x14ac:dyDescent="0.25">
      <c r="A13" s="33" t="s">
        <v>34</v>
      </c>
      <c r="B13" s="34"/>
      <c r="C13" s="40">
        <v>71174</v>
      </c>
      <c r="D13" s="35">
        <v>36</v>
      </c>
      <c r="E13">
        <v>32</v>
      </c>
      <c r="F13">
        <v>4</v>
      </c>
      <c r="L13" s="38" t="s">
        <v>228</v>
      </c>
      <c r="M13" s="36">
        <v>8</v>
      </c>
      <c r="N13" s="36"/>
      <c r="O13" s="37">
        <v>8</v>
      </c>
    </row>
    <row r="14" spans="1:15" x14ac:dyDescent="0.25">
      <c r="A14" s="33" t="s">
        <v>7</v>
      </c>
      <c r="B14" s="34"/>
      <c r="C14" s="40">
        <v>71592</v>
      </c>
      <c r="D14" s="35">
        <v>35</v>
      </c>
      <c r="E14">
        <v>30</v>
      </c>
      <c r="F14">
        <v>5</v>
      </c>
      <c r="L14" s="38" t="s">
        <v>226</v>
      </c>
      <c r="M14" s="36">
        <v>7</v>
      </c>
      <c r="N14" s="36"/>
      <c r="O14" s="37">
        <v>7</v>
      </c>
    </row>
    <row r="15" spans="1:15" x14ac:dyDescent="0.25">
      <c r="A15" s="33" t="s">
        <v>40</v>
      </c>
      <c r="B15" s="34"/>
      <c r="C15" s="40">
        <v>71601</v>
      </c>
      <c r="D15" s="35">
        <v>17</v>
      </c>
      <c r="E15">
        <v>16</v>
      </c>
      <c r="F15">
        <v>1</v>
      </c>
      <c r="L15" s="39">
        <v>71024</v>
      </c>
      <c r="M15" s="36">
        <v>35</v>
      </c>
      <c r="N15" s="36"/>
      <c r="O15" s="37">
        <v>35</v>
      </c>
    </row>
    <row r="16" spans="1:15" x14ac:dyDescent="0.25">
      <c r="A16" s="33" t="s">
        <v>19</v>
      </c>
      <c r="B16" s="34"/>
      <c r="C16" s="40">
        <v>70930</v>
      </c>
      <c r="D16" s="35">
        <v>32</v>
      </c>
      <c r="E16">
        <v>32</v>
      </c>
      <c r="F16">
        <v>0</v>
      </c>
      <c r="L16" s="38" t="s">
        <v>169</v>
      </c>
      <c r="M16" s="36">
        <v>9</v>
      </c>
      <c r="N16" s="36"/>
      <c r="O16" s="37">
        <v>9</v>
      </c>
    </row>
    <row r="17" spans="1:15" x14ac:dyDescent="0.25">
      <c r="A17" s="33" t="s">
        <v>36</v>
      </c>
      <c r="B17" s="34"/>
      <c r="C17" s="40">
        <v>71602</v>
      </c>
      <c r="D17" s="35">
        <v>18</v>
      </c>
      <c r="E17">
        <v>18</v>
      </c>
      <c r="F17">
        <v>0</v>
      </c>
      <c r="L17" s="38" t="s">
        <v>168</v>
      </c>
      <c r="M17" s="36">
        <v>9</v>
      </c>
      <c r="N17" s="36"/>
      <c r="O17" s="37">
        <v>9</v>
      </c>
    </row>
    <row r="18" spans="1:15" x14ac:dyDescent="0.25">
      <c r="A18" s="33" t="s">
        <v>14</v>
      </c>
      <c r="B18" s="34"/>
      <c r="C18" s="40">
        <v>71594</v>
      </c>
      <c r="D18" s="35">
        <v>35</v>
      </c>
      <c r="E18">
        <v>31</v>
      </c>
      <c r="F18">
        <v>4</v>
      </c>
      <c r="L18" s="38" t="s">
        <v>167</v>
      </c>
      <c r="M18" s="36">
        <v>9</v>
      </c>
      <c r="N18" s="36"/>
      <c r="O18" s="37">
        <v>9</v>
      </c>
    </row>
    <row r="19" spans="1:15" x14ac:dyDescent="0.25">
      <c r="A19" s="33" t="s">
        <v>35</v>
      </c>
      <c r="B19" s="34"/>
      <c r="C19" s="40">
        <v>71248</v>
      </c>
      <c r="D19" s="35">
        <v>32</v>
      </c>
      <c r="E19">
        <v>27</v>
      </c>
      <c r="F19">
        <v>5</v>
      </c>
      <c r="L19" s="38" t="s">
        <v>242</v>
      </c>
      <c r="M19" s="36">
        <v>8</v>
      </c>
      <c r="N19" s="36"/>
      <c r="O19" s="37">
        <v>8</v>
      </c>
    </row>
    <row r="20" spans="1:15" x14ac:dyDescent="0.25">
      <c r="A20" s="33" t="s">
        <v>26</v>
      </c>
      <c r="B20" s="34"/>
      <c r="C20" s="40">
        <v>71050</v>
      </c>
      <c r="D20" s="35">
        <v>34</v>
      </c>
      <c r="E20">
        <v>25</v>
      </c>
      <c r="F20">
        <v>9</v>
      </c>
      <c r="L20" s="39">
        <v>71031</v>
      </c>
      <c r="M20" s="36">
        <v>34</v>
      </c>
      <c r="N20" s="36"/>
      <c r="O20" s="37">
        <v>34</v>
      </c>
    </row>
    <row r="21" spans="1:15" x14ac:dyDescent="0.25">
      <c r="A21" s="33" t="s">
        <v>17</v>
      </c>
      <c r="B21" s="34"/>
      <c r="C21" s="40">
        <v>71159</v>
      </c>
      <c r="D21" s="35">
        <v>34</v>
      </c>
      <c r="E21">
        <v>33</v>
      </c>
      <c r="F21">
        <v>1</v>
      </c>
      <c r="L21" s="38" t="s">
        <v>171</v>
      </c>
      <c r="M21" s="36">
        <v>9</v>
      </c>
      <c r="N21" s="36"/>
      <c r="O21" s="37">
        <v>9</v>
      </c>
    </row>
    <row r="22" spans="1:15" x14ac:dyDescent="0.25">
      <c r="A22" s="33" t="s">
        <v>32</v>
      </c>
      <c r="B22" s="34"/>
      <c r="C22" s="40">
        <v>71045</v>
      </c>
      <c r="D22" s="35">
        <v>32</v>
      </c>
      <c r="E22">
        <v>35</v>
      </c>
      <c r="F22">
        <v>-3</v>
      </c>
      <c r="L22" s="38" t="s">
        <v>172</v>
      </c>
      <c r="M22" s="36">
        <v>11</v>
      </c>
      <c r="N22" s="36"/>
      <c r="O22" s="37">
        <v>11</v>
      </c>
    </row>
    <row r="23" spans="1:15" x14ac:dyDescent="0.25">
      <c r="A23" s="33" t="s">
        <v>28</v>
      </c>
      <c r="B23" s="34"/>
      <c r="C23" s="40">
        <v>71024</v>
      </c>
      <c r="D23" s="35">
        <v>32</v>
      </c>
      <c r="E23">
        <v>35</v>
      </c>
      <c r="F23">
        <v>-3</v>
      </c>
      <c r="L23" s="38" t="s">
        <v>170</v>
      </c>
      <c r="M23" s="36">
        <v>6</v>
      </c>
      <c r="N23" s="36"/>
      <c r="O23" s="37">
        <v>6</v>
      </c>
    </row>
    <row r="24" spans="1:15" x14ac:dyDescent="0.25">
      <c r="A24" s="33" t="s">
        <v>25</v>
      </c>
      <c r="B24" s="34"/>
      <c r="C24" s="40">
        <v>71031</v>
      </c>
      <c r="D24" s="35">
        <v>44</v>
      </c>
      <c r="E24">
        <v>34</v>
      </c>
      <c r="F24">
        <v>10</v>
      </c>
      <c r="L24" s="38" t="s">
        <v>243</v>
      </c>
      <c r="M24" s="36">
        <v>8</v>
      </c>
      <c r="N24" s="36"/>
      <c r="O24" s="37">
        <v>8</v>
      </c>
    </row>
    <row r="25" spans="1:15" x14ac:dyDescent="0.25">
      <c r="A25" s="33" t="s">
        <v>12</v>
      </c>
      <c r="B25" s="34"/>
      <c r="C25" s="40">
        <v>700023</v>
      </c>
      <c r="D25" s="35">
        <v>42</v>
      </c>
      <c r="E25">
        <v>34</v>
      </c>
      <c r="F25">
        <v>8</v>
      </c>
      <c r="L25" s="39">
        <v>71045</v>
      </c>
      <c r="M25" s="36">
        <v>35</v>
      </c>
      <c r="N25" s="36"/>
      <c r="O25" s="37">
        <v>35</v>
      </c>
    </row>
    <row r="26" spans="1:15" x14ac:dyDescent="0.25">
      <c r="A26" s="33" t="s">
        <v>9</v>
      </c>
      <c r="B26" s="34"/>
      <c r="C26" s="40">
        <v>71188</v>
      </c>
      <c r="D26" s="35">
        <v>23</v>
      </c>
      <c r="E26">
        <v>31</v>
      </c>
      <c r="F26">
        <v>-8</v>
      </c>
      <c r="L26" s="38" t="s">
        <v>161</v>
      </c>
      <c r="M26" s="36">
        <v>10</v>
      </c>
      <c r="N26" s="36"/>
      <c r="O26" s="37">
        <v>10</v>
      </c>
    </row>
    <row r="27" spans="1:15" x14ac:dyDescent="0.25">
      <c r="A27" s="33" t="s">
        <v>23</v>
      </c>
      <c r="B27" s="34"/>
      <c r="C27" s="40">
        <v>71595</v>
      </c>
      <c r="D27" s="35">
        <v>28</v>
      </c>
      <c r="E27">
        <v>25</v>
      </c>
      <c r="F27">
        <v>3</v>
      </c>
      <c r="L27" s="38" t="s">
        <v>158</v>
      </c>
      <c r="M27" s="36">
        <v>9</v>
      </c>
      <c r="N27" s="36"/>
      <c r="O27" s="37">
        <v>9</v>
      </c>
    </row>
    <row r="28" spans="1:15" x14ac:dyDescent="0.25">
      <c r="A28" s="33" t="s">
        <v>13</v>
      </c>
      <c r="B28" s="34"/>
      <c r="C28" s="40">
        <v>71507</v>
      </c>
      <c r="D28" s="35">
        <v>36</v>
      </c>
      <c r="E28">
        <v>34</v>
      </c>
      <c r="F28">
        <v>2</v>
      </c>
      <c r="L28" s="38" t="s">
        <v>160</v>
      </c>
      <c r="M28" s="36">
        <v>5</v>
      </c>
      <c r="N28" s="36"/>
      <c r="O28" s="37">
        <v>5</v>
      </c>
    </row>
    <row r="29" spans="1:15" x14ac:dyDescent="0.25">
      <c r="A29" s="33" t="s">
        <v>15</v>
      </c>
      <c r="B29" s="34"/>
      <c r="C29" s="40">
        <v>71063</v>
      </c>
      <c r="D29" s="35">
        <v>35</v>
      </c>
      <c r="E29">
        <v>30</v>
      </c>
      <c r="F29">
        <v>5</v>
      </c>
      <c r="L29" s="38" t="s">
        <v>159</v>
      </c>
      <c r="M29" s="36">
        <v>11</v>
      </c>
      <c r="N29" s="36"/>
      <c r="O29" s="37">
        <v>11</v>
      </c>
    </row>
    <row r="30" spans="1:15" x14ac:dyDescent="0.25">
      <c r="A30" s="33" t="s">
        <v>21</v>
      </c>
      <c r="B30" s="34"/>
      <c r="C30" s="40">
        <v>71662</v>
      </c>
      <c r="D30" s="35">
        <v>26</v>
      </c>
      <c r="E30">
        <v>28</v>
      </c>
      <c r="F30">
        <v>-2</v>
      </c>
      <c r="L30" s="39">
        <v>71050</v>
      </c>
      <c r="M30" s="36">
        <v>25</v>
      </c>
      <c r="N30" s="36"/>
      <c r="O30" s="37">
        <v>25</v>
      </c>
    </row>
    <row r="31" spans="1:15" x14ac:dyDescent="0.25">
      <c r="A31" s="33" t="s">
        <v>38</v>
      </c>
      <c r="B31" s="34"/>
      <c r="C31" s="40">
        <v>71054</v>
      </c>
      <c r="D31" s="35">
        <v>26</v>
      </c>
      <c r="E31">
        <v>28</v>
      </c>
      <c r="F31">
        <v>-2</v>
      </c>
      <c r="L31" s="38" t="s">
        <v>244</v>
      </c>
      <c r="M31" s="36">
        <v>6</v>
      </c>
      <c r="N31" s="36"/>
      <c r="O31" s="37">
        <v>6</v>
      </c>
    </row>
    <row r="32" spans="1:15" x14ac:dyDescent="0.25">
      <c r="A32" s="33" t="s">
        <v>16</v>
      </c>
      <c r="B32" s="34"/>
      <c r="C32" s="40">
        <v>71255</v>
      </c>
      <c r="D32" s="35">
        <v>37</v>
      </c>
      <c r="E32">
        <v>37</v>
      </c>
      <c r="F32">
        <v>0</v>
      </c>
      <c r="L32" s="38" t="s">
        <v>181</v>
      </c>
      <c r="M32" s="36">
        <v>8</v>
      </c>
      <c r="N32" s="36"/>
      <c r="O32" s="37">
        <v>8</v>
      </c>
    </row>
    <row r="33" spans="1:15" x14ac:dyDescent="0.25">
      <c r="A33" s="33" t="s">
        <v>11</v>
      </c>
      <c r="B33" s="34"/>
      <c r="C33" s="40">
        <v>70067</v>
      </c>
      <c r="D33" s="35">
        <v>42</v>
      </c>
      <c r="E33">
        <v>36</v>
      </c>
      <c r="F33">
        <v>6</v>
      </c>
      <c r="L33" s="38" t="s">
        <v>182</v>
      </c>
      <c r="M33" s="36">
        <v>7</v>
      </c>
      <c r="N33" s="36"/>
      <c r="O33" s="37">
        <v>7</v>
      </c>
    </row>
    <row r="34" spans="1:15" x14ac:dyDescent="0.25">
      <c r="A34" s="33" t="s">
        <v>31</v>
      </c>
      <c r="B34" s="34"/>
      <c r="C34" s="40">
        <v>71270</v>
      </c>
      <c r="D34" s="35">
        <v>22</v>
      </c>
      <c r="E34">
        <v>29</v>
      </c>
      <c r="F34">
        <v>-7</v>
      </c>
      <c r="L34" s="38" t="s">
        <v>183</v>
      </c>
      <c r="M34" s="36">
        <v>4</v>
      </c>
      <c r="N34" s="36"/>
      <c r="O34" s="37">
        <v>4</v>
      </c>
    </row>
    <row r="35" spans="1:15" x14ac:dyDescent="0.25">
      <c r="A35" s="33" t="s">
        <v>22</v>
      </c>
      <c r="B35" s="34"/>
      <c r="C35" s="40">
        <v>71510</v>
      </c>
      <c r="D35" s="35">
        <v>21</v>
      </c>
      <c r="E35">
        <v>19</v>
      </c>
      <c r="F35">
        <v>2</v>
      </c>
      <c r="L35" s="39">
        <v>71054</v>
      </c>
      <c r="M35" s="36">
        <v>27</v>
      </c>
      <c r="N35" s="36">
        <v>1</v>
      </c>
      <c r="O35" s="37">
        <v>28</v>
      </c>
    </row>
    <row r="36" spans="1:15" x14ac:dyDescent="0.25">
      <c r="L36" s="38" t="s">
        <v>180</v>
      </c>
      <c r="M36" s="36">
        <v>10</v>
      </c>
      <c r="N36" s="36"/>
      <c r="O36" s="37">
        <v>10</v>
      </c>
    </row>
    <row r="37" spans="1:15" x14ac:dyDescent="0.25">
      <c r="L37" s="38" t="s">
        <v>245</v>
      </c>
      <c r="M37" s="36">
        <v>1</v>
      </c>
      <c r="N37" s="36"/>
      <c r="O37" s="37">
        <v>1</v>
      </c>
    </row>
    <row r="38" spans="1:15" x14ac:dyDescent="0.25">
      <c r="L38" s="38" t="s">
        <v>179</v>
      </c>
      <c r="M38" s="36">
        <v>10</v>
      </c>
      <c r="N38" s="36">
        <v>1</v>
      </c>
      <c r="O38" s="37">
        <v>11</v>
      </c>
    </row>
    <row r="39" spans="1:15" x14ac:dyDescent="0.25">
      <c r="L39" s="38" t="s">
        <v>246</v>
      </c>
      <c r="M39" s="36">
        <v>6</v>
      </c>
      <c r="N39" s="36"/>
      <c r="O39" s="37">
        <v>6</v>
      </c>
    </row>
    <row r="40" spans="1:15" x14ac:dyDescent="0.25">
      <c r="L40" s="39">
        <v>71063</v>
      </c>
      <c r="M40" s="36">
        <v>29</v>
      </c>
      <c r="N40" s="36">
        <v>1</v>
      </c>
      <c r="O40" s="37">
        <v>30</v>
      </c>
    </row>
    <row r="41" spans="1:15" x14ac:dyDescent="0.25">
      <c r="L41" s="38" t="s">
        <v>194</v>
      </c>
      <c r="M41" s="36">
        <v>10</v>
      </c>
      <c r="N41" s="36">
        <v>1</v>
      </c>
      <c r="O41" s="37">
        <v>11</v>
      </c>
    </row>
    <row r="42" spans="1:15" x14ac:dyDescent="0.25">
      <c r="L42" s="38" t="s">
        <v>195</v>
      </c>
      <c r="M42" s="36">
        <v>10</v>
      </c>
      <c r="N42" s="36"/>
      <c r="O42" s="37">
        <v>10</v>
      </c>
    </row>
    <row r="43" spans="1:15" x14ac:dyDescent="0.25">
      <c r="L43" s="38" t="s">
        <v>193</v>
      </c>
      <c r="M43" s="36">
        <v>9</v>
      </c>
      <c r="N43" s="36"/>
      <c r="O43" s="37">
        <v>9</v>
      </c>
    </row>
    <row r="44" spans="1:15" x14ac:dyDescent="0.25">
      <c r="L44" s="39">
        <v>71129</v>
      </c>
      <c r="M44" s="36">
        <v>22</v>
      </c>
      <c r="N44" s="36"/>
      <c r="O44" s="37">
        <v>22</v>
      </c>
    </row>
    <row r="45" spans="1:15" x14ac:dyDescent="0.25">
      <c r="L45" s="38" t="s">
        <v>247</v>
      </c>
      <c r="M45" s="36">
        <v>3</v>
      </c>
      <c r="N45" s="36"/>
      <c r="O45" s="37">
        <v>3</v>
      </c>
    </row>
    <row r="46" spans="1:15" x14ac:dyDescent="0.25">
      <c r="L46" s="38" t="s">
        <v>150</v>
      </c>
      <c r="M46" s="36">
        <v>5</v>
      </c>
      <c r="N46" s="36"/>
      <c r="O46" s="37">
        <v>5</v>
      </c>
    </row>
    <row r="47" spans="1:15" x14ac:dyDescent="0.25">
      <c r="L47" s="38" t="s">
        <v>148</v>
      </c>
      <c r="M47" s="36">
        <v>6</v>
      </c>
      <c r="N47" s="36"/>
      <c r="O47" s="37">
        <v>6</v>
      </c>
    </row>
    <row r="48" spans="1:15" x14ac:dyDescent="0.25">
      <c r="L48" s="38" t="s">
        <v>149</v>
      </c>
      <c r="M48" s="36">
        <v>8</v>
      </c>
      <c r="N48" s="36"/>
      <c r="O48" s="37">
        <v>8</v>
      </c>
    </row>
    <row r="49" spans="12:15" x14ac:dyDescent="0.25">
      <c r="L49" s="39">
        <v>71139</v>
      </c>
      <c r="M49" s="36">
        <v>28</v>
      </c>
      <c r="N49" s="36">
        <v>1</v>
      </c>
      <c r="O49" s="37">
        <v>29</v>
      </c>
    </row>
    <row r="50" spans="12:15" x14ac:dyDescent="0.25">
      <c r="L50" s="38" t="s">
        <v>157</v>
      </c>
      <c r="M50" s="36">
        <v>10</v>
      </c>
      <c r="N50" s="36">
        <v>1</v>
      </c>
      <c r="O50" s="37">
        <v>11</v>
      </c>
    </row>
    <row r="51" spans="12:15" x14ac:dyDescent="0.25">
      <c r="L51" s="38" t="s">
        <v>155</v>
      </c>
      <c r="M51" s="36">
        <v>10</v>
      </c>
      <c r="N51" s="36"/>
      <c r="O51" s="37">
        <v>10</v>
      </c>
    </row>
    <row r="52" spans="12:15" x14ac:dyDescent="0.25">
      <c r="L52" s="38" t="s">
        <v>156</v>
      </c>
      <c r="M52" s="36">
        <v>8</v>
      </c>
      <c r="N52" s="36"/>
      <c r="O52" s="37">
        <v>8</v>
      </c>
    </row>
    <row r="53" spans="12:15" x14ac:dyDescent="0.25">
      <c r="L53" s="39">
        <v>71159</v>
      </c>
      <c r="M53" s="36">
        <v>31</v>
      </c>
      <c r="N53" s="36">
        <v>2</v>
      </c>
      <c r="O53" s="37">
        <v>33</v>
      </c>
    </row>
    <row r="54" spans="12:15" x14ac:dyDescent="0.25">
      <c r="L54" s="38" t="s">
        <v>166</v>
      </c>
      <c r="M54" s="36">
        <v>11</v>
      </c>
      <c r="N54" s="36"/>
      <c r="O54" s="37">
        <v>11</v>
      </c>
    </row>
    <row r="55" spans="12:15" x14ac:dyDescent="0.25">
      <c r="L55" s="38" t="s">
        <v>165</v>
      </c>
      <c r="M55" s="36">
        <v>9</v>
      </c>
      <c r="N55" s="36">
        <v>2</v>
      </c>
      <c r="O55" s="37">
        <v>11</v>
      </c>
    </row>
    <row r="56" spans="12:15" x14ac:dyDescent="0.25">
      <c r="L56" s="38" t="s">
        <v>248</v>
      </c>
      <c r="M56" s="36">
        <v>11</v>
      </c>
      <c r="N56" s="36"/>
      <c r="O56" s="37">
        <v>11</v>
      </c>
    </row>
    <row r="57" spans="12:15" x14ac:dyDescent="0.25">
      <c r="L57" s="39">
        <v>71174</v>
      </c>
      <c r="M57" s="36">
        <v>32</v>
      </c>
      <c r="N57" s="36"/>
      <c r="O57" s="37">
        <v>32</v>
      </c>
    </row>
    <row r="58" spans="12:15" x14ac:dyDescent="0.25">
      <c r="L58" s="38" t="s">
        <v>229</v>
      </c>
      <c r="M58" s="36">
        <v>7</v>
      </c>
      <c r="N58" s="36"/>
      <c r="O58" s="37">
        <v>7</v>
      </c>
    </row>
    <row r="59" spans="12:15" x14ac:dyDescent="0.25">
      <c r="L59" s="38" t="s">
        <v>230</v>
      </c>
      <c r="M59" s="36">
        <v>9</v>
      </c>
      <c r="N59" s="36"/>
      <c r="O59" s="37">
        <v>9</v>
      </c>
    </row>
    <row r="60" spans="12:15" x14ac:dyDescent="0.25">
      <c r="L60" s="38" t="s">
        <v>249</v>
      </c>
      <c r="M60" s="36">
        <v>9</v>
      </c>
      <c r="N60" s="36"/>
      <c r="O60" s="37">
        <v>9</v>
      </c>
    </row>
    <row r="61" spans="12:15" x14ac:dyDescent="0.25">
      <c r="L61" s="38" t="s">
        <v>250</v>
      </c>
      <c r="M61" s="36">
        <v>7</v>
      </c>
      <c r="N61" s="36"/>
      <c r="O61" s="37">
        <v>7</v>
      </c>
    </row>
    <row r="62" spans="12:15" x14ac:dyDescent="0.25">
      <c r="L62" s="39">
        <v>71188</v>
      </c>
      <c r="M62" s="36">
        <v>31</v>
      </c>
      <c r="N62" s="36"/>
      <c r="O62" s="37">
        <v>31</v>
      </c>
    </row>
    <row r="63" spans="12:15" x14ac:dyDescent="0.25">
      <c r="L63" s="38" t="s">
        <v>152</v>
      </c>
      <c r="M63" s="36">
        <v>12</v>
      </c>
      <c r="N63" s="36"/>
      <c r="O63" s="37">
        <v>12</v>
      </c>
    </row>
    <row r="64" spans="12:15" x14ac:dyDescent="0.25">
      <c r="L64" s="38" t="s">
        <v>151</v>
      </c>
      <c r="M64" s="36">
        <v>11</v>
      </c>
      <c r="N64" s="36"/>
      <c r="O64" s="37">
        <v>11</v>
      </c>
    </row>
    <row r="65" spans="12:15" x14ac:dyDescent="0.25">
      <c r="L65" s="38" t="s">
        <v>251</v>
      </c>
      <c r="M65" s="36">
        <v>8</v>
      </c>
      <c r="N65" s="36"/>
      <c r="O65" s="37">
        <v>8</v>
      </c>
    </row>
    <row r="66" spans="12:15" x14ac:dyDescent="0.25">
      <c r="L66" s="39">
        <v>71239</v>
      </c>
      <c r="M66" s="36">
        <v>34</v>
      </c>
      <c r="N66" s="36">
        <v>2</v>
      </c>
      <c r="O66" s="37">
        <v>36</v>
      </c>
    </row>
    <row r="67" spans="12:15" x14ac:dyDescent="0.25">
      <c r="L67" s="38" t="s">
        <v>252</v>
      </c>
      <c r="M67" s="36">
        <v>6</v>
      </c>
      <c r="N67" s="36">
        <v>1</v>
      </c>
      <c r="O67" s="37">
        <v>7</v>
      </c>
    </row>
    <row r="68" spans="12:15" x14ac:dyDescent="0.25">
      <c r="L68" s="38" t="s">
        <v>225</v>
      </c>
      <c r="M68" s="36">
        <v>4</v>
      </c>
      <c r="N68" s="36"/>
      <c r="O68" s="37">
        <v>4</v>
      </c>
    </row>
    <row r="69" spans="12:15" x14ac:dyDescent="0.25">
      <c r="L69" s="38" t="s">
        <v>223</v>
      </c>
      <c r="M69" s="36">
        <v>8</v>
      </c>
      <c r="N69" s="36"/>
      <c r="O69" s="37">
        <v>8</v>
      </c>
    </row>
    <row r="70" spans="12:15" x14ac:dyDescent="0.25">
      <c r="L70" s="38" t="s">
        <v>224</v>
      </c>
      <c r="M70" s="36">
        <v>10</v>
      </c>
      <c r="N70" s="36"/>
      <c r="O70" s="37">
        <v>10</v>
      </c>
    </row>
    <row r="71" spans="12:15" x14ac:dyDescent="0.25">
      <c r="L71" s="38" t="s">
        <v>222</v>
      </c>
      <c r="M71" s="36">
        <v>6</v>
      </c>
      <c r="N71" s="36">
        <v>1</v>
      </c>
      <c r="O71" s="37">
        <v>7</v>
      </c>
    </row>
    <row r="72" spans="12:15" x14ac:dyDescent="0.25">
      <c r="L72" s="39">
        <v>71248</v>
      </c>
      <c r="M72" s="36">
        <v>27</v>
      </c>
      <c r="N72" s="36"/>
      <c r="O72" s="37">
        <v>27</v>
      </c>
    </row>
    <row r="73" spans="12:15" x14ac:dyDescent="0.25">
      <c r="L73" s="38" t="s">
        <v>221</v>
      </c>
      <c r="M73" s="36">
        <v>5</v>
      </c>
      <c r="N73" s="36"/>
      <c r="O73" s="37">
        <v>5</v>
      </c>
    </row>
    <row r="74" spans="12:15" x14ac:dyDescent="0.25">
      <c r="L74" s="38" t="s">
        <v>219</v>
      </c>
      <c r="M74" s="36">
        <v>9</v>
      </c>
      <c r="N74" s="36"/>
      <c r="O74" s="37">
        <v>9</v>
      </c>
    </row>
    <row r="75" spans="12:15" x14ac:dyDescent="0.25">
      <c r="L75" s="38" t="s">
        <v>220</v>
      </c>
      <c r="M75" s="36">
        <v>5</v>
      </c>
      <c r="N75" s="36"/>
      <c r="O75" s="37">
        <v>5</v>
      </c>
    </row>
    <row r="76" spans="12:15" x14ac:dyDescent="0.25">
      <c r="L76" s="38" t="s">
        <v>218</v>
      </c>
      <c r="M76" s="36">
        <v>8</v>
      </c>
      <c r="N76" s="36"/>
      <c r="O76" s="37">
        <v>8</v>
      </c>
    </row>
    <row r="77" spans="12:15" x14ac:dyDescent="0.25">
      <c r="L77" s="39">
        <v>71252</v>
      </c>
      <c r="M77" s="36">
        <v>29</v>
      </c>
      <c r="N77" s="36">
        <v>1</v>
      </c>
      <c r="O77" s="37">
        <v>30</v>
      </c>
    </row>
    <row r="78" spans="12:15" x14ac:dyDescent="0.25">
      <c r="L78" s="38" t="s">
        <v>253</v>
      </c>
      <c r="M78" s="36">
        <v>1</v>
      </c>
      <c r="N78" s="36"/>
      <c r="O78" s="37">
        <v>1</v>
      </c>
    </row>
    <row r="79" spans="12:15" x14ac:dyDescent="0.25">
      <c r="L79" s="38" t="s">
        <v>217</v>
      </c>
      <c r="M79" s="36">
        <v>11</v>
      </c>
      <c r="N79" s="36"/>
      <c r="O79" s="37">
        <v>11</v>
      </c>
    </row>
    <row r="80" spans="12:15" x14ac:dyDescent="0.25">
      <c r="L80" s="38" t="s">
        <v>254</v>
      </c>
      <c r="M80" s="36">
        <v>17</v>
      </c>
      <c r="N80" s="36">
        <v>1</v>
      </c>
      <c r="O80" s="37">
        <v>18</v>
      </c>
    </row>
    <row r="81" spans="12:15" x14ac:dyDescent="0.25">
      <c r="L81" s="39">
        <v>71255</v>
      </c>
      <c r="M81" s="36">
        <v>36</v>
      </c>
      <c r="N81" s="36">
        <v>1</v>
      </c>
      <c r="O81" s="37">
        <v>37</v>
      </c>
    </row>
    <row r="82" spans="12:15" x14ac:dyDescent="0.25">
      <c r="L82" s="38" t="s">
        <v>234</v>
      </c>
      <c r="M82" s="36">
        <v>10</v>
      </c>
      <c r="N82" s="36"/>
      <c r="O82" s="37">
        <v>10</v>
      </c>
    </row>
    <row r="83" spans="12:15" x14ac:dyDescent="0.25">
      <c r="L83" s="38" t="s">
        <v>231</v>
      </c>
      <c r="M83" s="36">
        <v>10</v>
      </c>
      <c r="N83" s="36">
        <v>1</v>
      </c>
      <c r="O83" s="37">
        <v>11</v>
      </c>
    </row>
    <row r="84" spans="12:15" x14ac:dyDescent="0.25">
      <c r="L84" s="38" t="s">
        <v>232</v>
      </c>
      <c r="M84" s="36">
        <v>9</v>
      </c>
      <c r="N84" s="36"/>
      <c r="O84" s="37">
        <v>9</v>
      </c>
    </row>
    <row r="85" spans="12:15" x14ac:dyDescent="0.25">
      <c r="L85" s="38" t="s">
        <v>255</v>
      </c>
      <c r="M85" s="36">
        <v>7</v>
      </c>
      <c r="N85" s="36"/>
      <c r="O85" s="37">
        <v>7</v>
      </c>
    </row>
    <row r="86" spans="12:15" x14ac:dyDescent="0.25">
      <c r="L86" s="39">
        <v>71270</v>
      </c>
      <c r="M86" s="36">
        <v>27</v>
      </c>
      <c r="N86" s="36">
        <v>2</v>
      </c>
      <c r="O86" s="37">
        <v>29</v>
      </c>
    </row>
    <row r="87" spans="12:15" x14ac:dyDescent="0.25">
      <c r="L87" s="38" t="s">
        <v>153</v>
      </c>
      <c r="M87" s="36">
        <v>7</v>
      </c>
      <c r="N87" s="36">
        <v>1</v>
      </c>
      <c r="O87" s="37">
        <v>8</v>
      </c>
    </row>
    <row r="88" spans="12:15" x14ac:dyDescent="0.25">
      <c r="L88" s="38" t="s">
        <v>256</v>
      </c>
      <c r="M88" s="36">
        <v>7</v>
      </c>
      <c r="N88" s="36"/>
      <c r="O88" s="37">
        <v>7</v>
      </c>
    </row>
    <row r="89" spans="12:15" x14ac:dyDescent="0.25">
      <c r="L89" s="38" t="s">
        <v>154</v>
      </c>
      <c r="M89" s="36">
        <v>9</v>
      </c>
      <c r="N89" s="36">
        <v>1</v>
      </c>
      <c r="O89" s="37">
        <v>10</v>
      </c>
    </row>
    <row r="90" spans="12:15" x14ac:dyDescent="0.25">
      <c r="L90" s="38" t="s">
        <v>257</v>
      </c>
      <c r="M90" s="36">
        <v>4</v>
      </c>
      <c r="N90" s="36"/>
      <c r="O90" s="37">
        <v>4</v>
      </c>
    </row>
    <row r="91" spans="12:15" x14ac:dyDescent="0.25">
      <c r="L91" s="39">
        <v>71276</v>
      </c>
      <c r="M91" s="36">
        <v>23</v>
      </c>
      <c r="N91" s="36">
        <v>1</v>
      </c>
      <c r="O91" s="37">
        <v>24</v>
      </c>
    </row>
    <row r="92" spans="12:15" x14ac:dyDescent="0.25">
      <c r="L92" s="38" t="s">
        <v>162</v>
      </c>
      <c r="M92" s="36">
        <v>9</v>
      </c>
      <c r="N92" s="36">
        <v>1</v>
      </c>
      <c r="O92" s="37">
        <v>10</v>
      </c>
    </row>
    <row r="93" spans="12:15" x14ac:dyDescent="0.25">
      <c r="L93" s="38" t="s">
        <v>164</v>
      </c>
      <c r="M93" s="36">
        <v>5</v>
      </c>
      <c r="N93" s="36"/>
      <c r="O93" s="37">
        <v>5</v>
      </c>
    </row>
    <row r="94" spans="12:15" x14ac:dyDescent="0.25">
      <c r="L94" s="38" t="s">
        <v>163</v>
      </c>
      <c r="M94" s="36">
        <v>9</v>
      </c>
      <c r="N94" s="36"/>
      <c r="O94" s="37">
        <v>9</v>
      </c>
    </row>
    <row r="95" spans="12:15" x14ac:dyDescent="0.25">
      <c r="L95" s="39">
        <v>71505</v>
      </c>
      <c r="M95" s="36">
        <v>37</v>
      </c>
      <c r="N95" s="36"/>
      <c r="O95" s="37">
        <v>37</v>
      </c>
    </row>
    <row r="96" spans="12:15" x14ac:dyDescent="0.25">
      <c r="L96" s="38" t="s">
        <v>189</v>
      </c>
      <c r="M96" s="36">
        <v>10</v>
      </c>
      <c r="N96" s="36"/>
      <c r="O96" s="37">
        <v>10</v>
      </c>
    </row>
    <row r="97" spans="12:15" x14ac:dyDescent="0.25">
      <c r="L97" s="38" t="s">
        <v>187</v>
      </c>
      <c r="M97" s="36">
        <v>10</v>
      </c>
      <c r="N97" s="36"/>
      <c r="O97" s="37">
        <v>10</v>
      </c>
    </row>
    <row r="98" spans="12:15" x14ac:dyDescent="0.25">
      <c r="L98" s="38" t="s">
        <v>188</v>
      </c>
      <c r="M98" s="36">
        <v>8</v>
      </c>
      <c r="N98" s="36"/>
      <c r="O98" s="37">
        <v>8</v>
      </c>
    </row>
    <row r="99" spans="12:15" x14ac:dyDescent="0.25">
      <c r="L99" s="38" t="s">
        <v>233</v>
      </c>
      <c r="M99" s="36">
        <v>9</v>
      </c>
      <c r="N99" s="36"/>
      <c r="O99" s="37">
        <v>9</v>
      </c>
    </row>
    <row r="100" spans="12:15" x14ac:dyDescent="0.25">
      <c r="L100" s="39">
        <v>71506</v>
      </c>
      <c r="M100" s="36">
        <v>26</v>
      </c>
      <c r="N100" s="36">
        <v>1</v>
      </c>
      <c r="O100" s="37">
        <v>27</v>
      </c>
    </row>
    <row r="101" spans="12:15" x14ac:dyDescent="0.25">
      <c r="L101" s="38" t="s">
        <v>177</v>
      </c>
      <c r="M101" s="36">
        <v>10</v>
      </c>
      <c r="N101" s="36"/>
      <c r="O101" s="37">
        <v>10</v>
      </c>
    </row>
    <row r="102" spans="12:15" x14ac:dyDescent="0.25">
      <c r="L102" s="38" t="s">
        <v>258</v>
      </c>
      <c r="M102" s="36"/>
      <c r="N102" s="36">
        <v>1</v>
      </c>
      <c r="O102" s="37">
        <v>1</v>
      </c>
    </row>
    <row r="103" spans="12:15" x14ac:dyDescent="0.25">
      <c r="L103" s="38" t="s">
        <v>178</v>
      </c>
      <c r="M103" s="36">
        <v>6</v>
      </c>
      <c r="N103" s="36"/>
      <c r="O103" s="37">
        <v>6</v>
      </c>
    </row>
    <row r="104" spans="12:15" x14ac:dyDescent="0.25">
      <c r="L104" s="38" t="s">
        <v>176</v>
      </c>
      <c r="M104" s="36">
        <v>10</v>
      </c>
      <c r="N104" s="36"/>
      <c r="O104" s="37">
        <v>10</v>
      </c>
    </row>
    <row r="105" spans="12:15" x14ac:dyDescent="0.25">
      <c r="L105" s="39">
        <v>71507</v>
      </c>
      <c r="M105" s="36">
        <v>34</v>
      </c>
      <c r="N105" s="36"/>
      <c r="O105" s="37">
        <v>34</v>
      </c>
    </row>
    <row r="106" spans="12:15" x14ac:dyDescent="0.25">
      <c r="L106" s="38" t="s">
        <v>185</v>
      </c>
      <c r="M106" s="36">
        <v>10</v>
      </c>
      <c r="N106" s="36"/>
      <c r="O106" s="37">
        <v>10</v>
      </c>
    </row>
    <row r="107" spans="12:15" x14ac:dyDescent="0.25">
      <c r="L107" s="38" t="s">
        <v>186</v>
      </c>
      <c r="M107" s="36">
        <v>10</v>
      </c>
      <c r="N107" s="36"/>
      <c r="O107" s="37">
        <v>10</v>
      </c>
    </row>
    <row r="108" spans="12:15" x14ac:dyDescent="0.25">
      <c r="L108" s="38" t="s">
        <v>184</v>
      </c>
      <c r="M108" s="36">
        <v>7</v>
      </c>
      <c r="N108" s="36"/>
      <c r="O108" s="37">
        <v>7</v>
      </c>
    </row>
    <row r="109" spans="12:15" x14ac:dyDescent="0.25">
      <c r="L109" s="38" t="s">
        <v>259</v>
      </c>
      <c r="M109" s="36">
        <v>7</v>
      </c>
      <c r="N109" s="36"/>
      <c r="O109" s="37">
        <v>7</v>
      </c>
    </row>
    <row r="110" spans="12:15" x14ac:dyDescent="0.25">
      <c r="L110" s="39">
        <v>71510</v>
      </c>
      <c r="M110" s="36">
        <v>18</v>
      </c>
      <c r="N110" s="36">
        <v>1</v>
      </c>
      <c r="O110" s="37">
        <v>19</v>
      </c>
    </row>
    <row r="111" spans="12:15" x14ac:dyDescent="0.25">
      <c r="L111" s="38" t="s">
        <v>258</v>
      </c>
      <c r="M111" s="36"/>
      <c r="N111" s="36">
        <v>1</v>
      </c>
      <c r="O111" s="37">
        <v>1</v>
      </c>
    </row>
    <row r="112" spans="12:15" x14ac:dyDescent="0.25">
      <c r="L112" s="38" t="s">
        <v>192</v>
      </c>
      <c r="M112" s="36">
        <v>5</v>
      </c>
      <c r="N112" s="36"/>
      <c r="O112" s="37">
        <v>5</v>
      </c>
    </row>
    <row r="113" spans="12:15" x14ac:dyDescent="0.25">
      <c r="L113" s="38" t="s">
        <v>190</v>
      </c>
      <c r="M113" s="36">
        <v>6</v>
      </c>
      <c r="N113" s="36"/>
      <c r="O113" s="37">
        <v>6</v>
      </c>
    </row>
    <row r="114" spans="12:15" x14ac:dyDescent="0.25">
      <c r="L114" s="38" t="s">
        <v>191</v>
      </c>
      <c r="M114" s="36">
        <v>7</v>
      </c>
      <c r="N114" s="36"/>
      <c r="O114" s="37">
        <v>7</v>
      </c>
    </row>
    <row r="115" spans="12:15" x14ac:dyDescent="0.25">
      <c r="L115" s="39">
        <v>71591</v>
      </c>
      <c r="M115" s="36">
        <v>26</v>
      </c>
      <c r="N115" s="36"/>
      <c r="O115" s="37">
        <v>26</v>
      </c>
    </row>
    <row r="116" spans="12:15" x14ac:dyDescent="0.25">
      <c r="L116" s="38" t="s">
        <v>198</v>
      </c>
      <c r="M116" s="36">
        <v>9</v>
      </c>
      <c r="N116" s="36"/>
      <c r="O116" s="37">
        <v>9</v>
      </c>
    </row>
    <row r="117" spans="12:15" x14ac:dyDescent="0.25">
      <c r="L117" s="38" t="s">
        <v>199</v>
      </c>
      <c r="M117" s="36">
        <v>8</v>
      </c>
      <c r="N117" s="36"/>
      <c r="O117" s="37">
        <v>8</v>
      </c>
    </row>
    <row r="118" spans="12:15" x14ac:dyDescent="0.25">
      <c r="L118" s="38" t="s">
        <v>260</v>
      </c>
      <c r="M118" s="36">
        <v>6</v>
      </c>
      <c r="N118" s="36"/>
      <c r="O118" s="37">
        <v>6</v>
      </c>
    </row>
    <row r="119" spans="12:15" x14ac:dyDescent="0.25">
      <c r="L119" s="38" t="s">
        <v>261</v>
      </c>
      <c r="M119" s="36">
        <v>3</v>
      </c>
      <c r="N119" s="36"/>
      <c r="O119" s="37">
        <v>3</v>
      </c>
    </row>
    <row r="120" spans="12:15" x14ac:dyDescent="0.25">
      <c r="L120" s="39">
        <v>71592</v>
      </c>
      <c r="M120" s="36">
        <v>30</v>
      </c>
      <c r="N120" s="36"/>
      <c r="O120" s="37">
        <v>30</v>
      </c>
    </row>
    <row r="121" spans="12:15" x14ac:dyDescent="0.25">
      <c r="L121" s="38" t="s">
        <v>205</v>
      </c>
      <c r="M121" s="36">
        <v>10</v>
      </c>
      <c r="N121" s="36"/>
      <c r="O121" s="37">
        <v>10</v>
      </c>
    </row>
    <row r="122" spans="12:15" x14ac:dyDescent="0.25">
      <c r="L122" s="38" t="s">
        <v>206</v>
      </c>
      <c r="M122" s="36">
        <v>5</v>
      </c>
      <c r="N122" s="36"/>
      <c r="O122" s="37">
        <v>5</v>
      </c>
    </row>
    <row r="123" spans="12:15" x14ac:dyDescent="0.25">
      <c r="L123" s="38" t="s">
        <v>203</v>
      </c>
      <c r="M123" s="36">
        <v>9</v>
      </c>
      <c r="N123" s="36"/>
      <c r="O123" s="37">
        <v>9</v>
      </c>
    </row>
    <row r="124" spans="12:15" x14ac:dyDescent="0.25">
      <c r="L124" s="38" t="s">
        <v>204</v>
      </c>
      <c r="M124" s="36">
        <v>6</v>
      </c>
      <c r="N124" s="36"/>
      <c r="O124" s="37">
        <v>6</v>
      </c>
    </row>
    <row r="125" spans="12:15" x14ac:dyDescent="0.25">
      <c r="L125" s="39">
        <v>71594</v>
      </c>
      <c r="M125" s="36">
        <v>30</v>
      </c>
      <c r="N125" s="36">
        <v>1</v>
      </c>
      <c r="O125" s="37">
        <v>31</v>
      </c>
    </row>
    <row r="126" spans="12:15" x14ac:dyDescent="0.25">
      <c r="L126" s="38" t="s">
        <v>211</v>
      </c>
      <c r="M126" s="36">
        <v>12</v>
      </c>
      <c r="N126" s="36"/>
      <c r="O126" s="37">
        <v>12</v>
      </c>
    </row>
    <row r="127" spans="12:15" x14ac:dyDescent="0.25">
      <c r="L127" s="38" t="s">
        <v>213</v>
      </c>
      <c r="M127" s="36">
        <v>12</v>
      </c>
      <c r="N127" s="36"/>
      <c r="O127" s="37">
        <v>12</v>
      </c>
    </row>
    <row r="128" spans="12:15" x14ac:dyDescent="0.25">
      <c r="L128" s="38" t="s">
        <v>212</v>
      </c>
      <c r="M128" s="36">
        <v>6</v>
      </c>
      <c r="N128" s="36">
        <v>1</v>
      </c>
      <c r="O128" s="37">
        <v>7</v>
      </c>
    </row>
    <row r="129" spans="12:15" x14ac:dyDescent="0.25">
      <c r="L129" s="39">
        <v>71595</v>
      </c>
      <c r="M129" s="36">
        <v>25</v>
      </c>
      <c r="N129" s="36"/>
      <c r="O129" s="37">
        <v>25</v>
      </c>
    </row>
    <row r="130" spans="12:15" x14ac:dyDescent="0.25">
      <c r="L130" s="38" t="s">
        <v>210</v>
      </c>
      <c r="M130" s="36">
        <v>12</v>
      </c>
      <c r="N130" s="36"/>
      <c r="O130" s="37">
        <v>12</v>
      </c>
    </row>
    <row r="131" spans="12:15" x14ac:dyDescent="0.25">
      <c r="L131" s="38" t="s">
        <v>208</v>
      </c>
      <c r="M131" s="36">
        <v>7</v>
      </c>
      <c r="N131" s="36"/>
      <c r="O131" s="37">
        <v>7</v>
      </c>
    </row>
    <row r="132" spans="12:15" x14ac:dyDescent="0.25">
      <c r="L132" s="38" t="s">
        <v>209</v>
      </c>
      <c r="M132" s="36">
        <v>6</v>
      </c>
      <c r="N132" s="36"/>
      <c r="O132" s="37">
        <v>6</v>
      </c>
    </row>
    <row r="133" spans="12:15" x14ac:dyDescent="0.25">
      <c r="L133" s="39">
        <v>71601</v>
      </c>
      <c r="M133" s="36">
        <v>16</v>
      </c>
      <c r="N133" s="36"/>
      <c r="O133" s="37">
        <v>16</v>
      </c>
    </row>
    <row r="134" spans="12:15" x14ac:dyDescent="0.25">
      <c r="L134" s="38" t="s">
        <v>214</v>
      </c>
      <c r="M134" s="36">
        <v>7</v>
      </c>
      <c r="N134" s="36"/>
      <c r="O134" s="37">
        <v>7</v>
      </c>
    </row>
    <row r="135" spans="12:15" x14ac:dyDescent="0.25">
      <c r="L135" s="38" t="s">
        <v>262</v>
      </c>
      <c r="M135" s="36">
        <v>2</v>
      </c>
      <c r="N135" s="36"/>
      <c r="O135" s="37">
        <v>2</v>
      </c>
    </row>
    <row r="136" spans="12:15" x14ac:dyDescent="0.25">
      <c r="L136" s="38" t="s">
        <v>215</v>
      </c>
      <c r="M136" s="36">
        <v>7</v>
      </c>
      <c r="N136" s="36"/>
      <c r="O136" s="37">
        <v>7</v>
      </c>
    </row>
    <row r="137" spans="12:15" x14ac:dyDescent="0.25">
      <c r="L137" s="39">
        <v>71602</v>
      </c>
      <c r="M137" s="36">
        <v>18</v>
      </c>
      <c r="N137" s="36"/>
      <c r="O137" s="37">
        <v>18</v>
      </c>
    </row>
    <row r="138" spans="12:15" x14ac:dyDescent="0.25">
      <c r="L138" s="38" t="s">
        <v>207</v>
      </c>
      <c r="M138" s="36">
        <v>7</v>
      </c>
      <c r="N138" s="36"/>
      <c r="O138" s="37">
        <v>7</v>
      </c>
    </row>
    <row r="139" spans="12:15" x14ac:dyDescent="0.25">
      <c r="L139" s="38" t="s">
        <v>263</v>
      </c>
      <c r="M139" s="36">
        <v>3</v>
      </c>
      <c r="N139" s="36"/>
      <c r="O139" s="37">
        <v>3</v>
      </c>
    </row>
    <row r="140" spans="12:15" x14ac:dyDescent="0.25">
      <c r="L140" s="38" t="s">
        <v>264</v>
      </c>
      <c r="M140" s="36">
        <v>8</v>
      </c>
      <c r="N140" s="36"/>
      <c r="O140" s="37">
        <v>8</v>
      </c>
    </row>
    <row r="141" spans="12:15" x14ac:dyDescent="0.25">
      <c r="L141" s="39">
        <v>71606</v>
      </c>
      <c r="M141" s="36">
        <v>20</v>
      </c>
      <c r="N141" s="36"/>
      <c r="O141" s="37">
        <v>20</v>
      </c>
    </row>
    <row r="142" spans="12:15" x14ac:dyDescent="0.25">
      <c r="L142" s="38" t="s">
        <v>202</v>
      </c>
      <c r="M142" s="36">
        <v>6</v>
      </c>
      <c r="N142" s="36"/>
      <c r="O142" s="37">
        <v>6</v>
      </c>
    </row>
    <row r="143" spans="12:15" x14ac:dyDescent="0.25">
      <c r="L143" s="38" t="s">
        <v>201</v>
      </c>
      <c r="M143" s="36">
        <v>8</v>
      </c>
      <c r="N143" s="36"/>
      <c r="O143" s="37">
        <v>8</v>
      </c>
    </row>
    <row r="144" spans="12:15" x14ac:dyDescent="0.25">
      <c r="L144" s="38" t="s">
        <v>200</v>
      </c>
      <c r="M144" s="36">
        <v>6</v>
      </c>
      <c r="N144" s="36"/>
      <c r="O144" s="37">
        <v>6</v>
      </c>
    </row>
    <row r="145" spans="12:15" x14ac:dyDescent="0.25">
      <c r="L145" s="39">
        <v>71607</v>
      </c>
      <c r="M145" s="36">
        <v>30</v>
      </c>
      <c r="N145" s="36"/>
      <c r="O145" s="37">
        <v>30</v>
      </c>
    </row>
    <row r="146" spans="12:15" x14ac:dyDescent="0.25">
      <c r="L146" s="38" t="s">
        <v>265</v>
      </c>
      <c r="M146" s="36">
        <v>3</v>
      </c>
      <c r="N146" s="36"/>
      <c r="O146" s="37">
        <v>3</v>
      </c>
    </row>
    <row r="147" spans="12:15" x14ac:dyDescent="0.25">
      <c r="L147" s="38" t="s">
        <v>197</v>
      </c>
      <c r="M147" s="36">
        <v>4</v>
      </c>
      <c r="N147" s="36"/>
      <c r="O147" s="37">
        <v>4</v>
      </c>
    </row>
    <row r="148" spans="12:15" x14ac:dyDescent="0.25">
      <c r="L148" s="38" t="s">
        <v>266</v>
      </c>
      <c r="M148" s="36">
        <v>8</v>
      </c>
      <c r="N148" s="36"/>
      <c r="O148" s="37">
        <v>8</v>
      </c>
    </row>
    <row r="149" spans="12:15" x14ac:dyDescent="0.25">
      <c r="L149" s="38" t="s">
        <v>196</v>
      </c>
      <c r="M149" s="36">
        <v>9</v>
      </c>
      <c r="N149" s="36"/>
      <c r="O149" s="37">
        <v>9</v>
      </c>
    </row>
    <row r="150" spans="12:15" x14ac:dyDescent="0.25">
      <c r="L150" s="38" t="s">
        <v>267</v>
      </c>
      <c r="M150" s="36">
        <v>6</v>
      </c>
      <c r="N150" s="36"/>
      <c r="O150" s="37">
        <v>6</v>
      </c>
    </row>
    <row r="151" spans="12:15" x14ac:dyDescent="0.25">
      <c r="L151" s="39">
        <v>71662</v>
      </c>
      <c r="M151" s="36">
        <v>26</v>
      </c>
      <c r="N151" s="36">
        <v>2</v>
      </c>
      <c r="O151" s="37">
        <v>28</v>
      </c>
    </row>
    <row r="152" spans="12:15" x14ac:dyDescent="0.25">
      <c r="L152" s="38" t="s">
        <v>174</v>
      </c>
      <c r="M152" s="36">
        <v>8</v>
      </c>
      <c r="N152" s="36">
        <v>1</v>
      </c>
      <c r="O152" s="37">
        <v>9</v>
      </c>
    </row>
    <row r="153" spans="12:15" x14ac:dyDescent="0.25">
      <c r="L153" s="38" t="s">
        <v>268</v>
      </c>
      <c r="M153" s="36">
        <v>6</v>
      </c>
      <c r="N153" s="36"/>
      <c r="O153" s="37">
        <v>6</v>
      </c>
    </row>
    <row r="154" spans="12:15" x14ac:dyDescent="0.25">
      <c r="L154" s="38" t="s">
        <v>173</v>
      </c>
      <c r="M154" s="36">
        <v>4</v>
      </c>
      <c r="N154" s="36"/>
      <c r="O154" s="37">
        <v>4</v>
      </c>
    </row>
    <row r="155" spans="12:15" x14ac:dyDescent="0.25">
      <c r="L155" s="38" t="s">
        <v>175</v>
      </c>
      <c r="M155" s="36">
        <v>8</v>
      </c>
      <c r="N155" s="36">
        <v>1</v>
      </c>
      <c r="O155" s="37">
        <v>9</v>
      </c>
    </row>
    <row r="156" spans="12:15" x14ac:dyDescent="0.25">
      <c r="L156" s="39">
        <v>700023</v>
      </c>
      <c r="M156" s="36">
        <v>34</v>
      </c>
      <c r="N156" s="36"/>
      <c r="O156" s="37">
        <v>34</v>
      </c>
    </row>
  </sheetData>
  <sortState xmlns:xlrd2="http://schemas.microsoft.com/office/spreadsheetml/2017/richdata2" ref="A2:D35">
    <sortCondition ref="A2:A3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F050C-85E5-4A45-88C5-78E73D5AA3DA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D56A5-063B-41CC-9868-0D6F0B1B4024}">
  <dimension ref="A3:C39"/>
  <sheetViews>
    <sheetView workbookViewId="0">
      <selection activeCell="G20" sqref="G20"/>
    </sheetView>
  </sheetViews>
  <sheetFormatPr baseColWidth="10" defaultRowHeight="15" x14ac:dyDescent="0.25"/>
  <cols>
    <col min="1" max="1" width="48.42578125" bestFit="1" customWidth="1"/>
    <col min="2" max="2" width="44.7109375" bestFit="1" customWidth="1"/>
    <col min="3" max="3" width="13.85546875" bestFit="1" customWidth="1"/>
  </cols>
  <sheetData>
    <row r="3" spans="1:3" x14ac:dyDescent="0.25">
      <c r="A3" s="30" t="s">
        <v>269</v>
      </c>
      <c r="B3" s="30" t="s">
        <v>143</v>
      </c>
      <c r="C3" t="s">
        <v>270</v>
      </c>
    </row>
    <row r="4" spans="1:3" x14ac:dyDescent="0.25">
      <c r="A4">
        <v>70066</v>
      </c>
      <c r="B4" t="s">
        <v>37</v>
      </c>
      <c r="C4">
        <v>7</v>
      </c>
    </row>
    <row r="5" spans="1:3" x14ac:dyDescent="0.25">
      <c r="A5">
        <v>70067</v>
      </c>
      <c r="B5" t="s">
        <v>11</v>
      </c>
      <c r="C5">
        <v>12</v>
      </c>
    </row>
    <row r="6" spans="1:3" x14ac:dyDescent="0.25">
      <c r="A6">
        <v>70930</v>
      </c>
      <c r="B6" t="s">
        <v>19</v>
      </c>
      <c r="C6">
        <v>10</v>
      </c>
    </row>
    <row r="7" spans="1:3" x14ac:dyDescent="0.25">
      <c r="A7">
        <v>71024</v>
      </c>
      <c r="B7" t="s">
        <v>28</v>
      </c>
      <c r="C7">
        <v>7</v>
      </c>
    </row>
    <row r="8" spans="1:3" x14ac:dyDescent="0.25">
      <c r="A8">
        <v>71031</v>
      </c>
      <c r="B8" t="s">
        <v>25</v>
      </c>
      <c r="C8">
        <v>8</v>
      </c>
    </row>
    <row r="9" spans="1:3" x14ac:dyDescent="0.25">
      <c r="A9">
        <v>71045</v>
      </c>
      <c r="B9" t="s">
        <v>32</v>
      </c>
      <c r="C9">
        <v>12</v>
      </c>
    </row>
    <row r="10" spans="1:3" x14ac:dyDescent="0.25">
      <c r="A10">
        <v>71050</v>
      </c>
      <c r="B10" t="s">
        <v>26</v>
      </c>
      <c r="C10">
        <v>11</v>
      </c>
    </row>
    <row r="11" spans="1:3" x14ac:dyDescent="0.25">
      <c r="A11">
        <v>71054</v>
      </c>
      <c r="B11" t="s">
        <v>38</v>
      </c>
      <c r="C11">
        <v>8</v>
      </c>
    </row>
    <row r="12" spans="1:3" x14ac:dyDescent="0.25">
      <c r="A12">
        <v>71063</v>
      </c>
      <c r="B12" t="s">
        <v>15</v>
      </c>
      <c r="C12">
        <v>7</v>
      </c>
    </row>
    <row r="13" spans="1:3" x14ac:dyDescent="0.25">
      <c r="A13">
        <v>71129</v>
      </c>
      <c r="B13" t="s">
        <v>30</v>
      </c>
      <c r="C13">
        <v>7</v>
      </c>
    </row>
    <row r="14" spans="1:3" x14ac:dyDescent="0.25">
      <c r="A14">
        <v>71139</v>
      </c>
      <c r="B14" t="s">
        <v>27</v>
      </c>
      <c r="C14">
        <v>7</v>
      </c>
    </row>
    <row r="15" spans="1:3" x14ac:dyDescent="0.25">
      <c r="A15">
        <v>71159</v>
      </c>
      <c r="B15" t="s">
        <v>17</v>
      </c>
      <c r="C15">
        <v>5</v>
      </c>
    </row>
    <row r="16" spans="1:3" x14ac:dyDescent="0.25">
      <c r="A16">
        <v>71174</v>
      </c>
      <c r="B16" t="s">
        <v>34</v>
      </c>
      <c r="C16">
        <v>9</v>
      </c>
    </row>
    <row r="17" spans="1:3" x14ac:dyDescent="0.25">
      <c r="A17">
        <v>71188</v>
      </c>
      <c r="B17" t="s">
        <v>9</v>
      </c>
      <c r="C17">
        <v>5</v>
      </c>
    </row>
    <row r="18" spans="1:3" x14ac:dyDescent="0.25">
      <c r="A18">
        <v>71239</v>
      </c>
      <c r="B18" t="s">
        <v>8</v>
      </c>
      <c r="C18">
        <v>11</v>
      </c>
    </row>
    <row r="19" spans="1:3" x14ac:dyDescent="0.25">
      <c r="A19">
        <v>71248</v>
      </c>
      <c r="B19" t="s">
        <v>35</v>
      </c>
      <c r="C19">
        <v>5</v>
      </c>
    </row>
    <row r="20" spans="1:3" x14ac:dyDescent="0.25">
      <c r="A20">
        <v>71252</v>
      </c>
      <c r="B20" t="s">
        <v>24</v>
      </c>
      <c r="C20">
        <v>9</v>
      </c>
    </row>
    <row r="21" spans="1:3" x14ac:dyDescent="0.25">
      <c r="A21">
        <v>71255</v>
      </c>
      <c r="B21" t="s">
        <v>16</v>
      </c>
      <c r="C21">
        <v>9</v>
      </c>
    </row>
    <row r="22" spans="1:3" x14ac:dyDescent="0.25">
      <c r="A22">
        <v>71270</v>
      </c>
      <c r="B22" t="s">
        <v>31</v>
      </c>
      <c r="C22">
        <v>4</v>
      </c>
    </row>
    <row r="23" spans="1:3" x14ac:dyDescent="0.25">
      <c r="A23">
        <v>71276</v>
      </c>
      <c r="B23" t="s">
        <v>20</v>
      </c>
      <c r="C23">
        <v>7</v>
      </c>
    </row>
    <row r="24" spans="1:3" x14ac:dyDescent="0.25">
      <c r="A24">
        <v>71505</v>
      </c>
      <c r="B24" t="s">
        <v>39</v>
      </c>
      <c r="C24">
        <v>9</v>
      </c>
    </row>
    <row r="25" spans="1:3" x14ac:dyDescent="0.25">
      <c r="A25">
        <v>71506</v>
      </c>
      <c r="B25" t="s">
        <v>33</v>
      </c>
      <c r="C25">
        <v>5</v>
      </c>
    </row>
    <row r="26" spans="1:3" x14ac:dyDescent="0.25">
      <c r="A26">
        <v>71507</v>
      </c>
      <c r="B26" t="s">
        <v>13</v>
      </c>
      <c r="C26">
        <v>8</v>
      </c>
    </row>
    <row r="27" spans="1:3" x14ac:dyDescent="0.25">
      <c r="A27">
        <v>71510</v>
      </c>
      <c r="B27" t="s">
        <v>22</v>
      </c>
      <c r="C27">
        <v>3</v>
      </c>
    </row>
    <row r="28" spans="1:3" x14ac:dyDescent="0.25">
      <c r="A28">
        <v>71591</v>
      </c>
      <c r="B28" t="s">
        <v>10</v>
      </c>
      <c r="C28">
        <v>7</v>
      </c>
    </row>
    <row r="29" spans="1:3" x14ac:dyDescent="0.25">
      <c r="A29">
        <v>71592</v>
      </c>
      <c r="B29" t="s">
        <v>7</v>
      </c>
      <c r="C29">
        <v>14</v>
      </c>
    </row>
    <row r="30" spans="1:3" x14ac:dyDescent="0.25">
      <c r="A30">
        <v>71594</v>
      </c>
      <c r="B30" t="s">
        <v>14</v>
      </c>
      <c r="C30">
        <v>9</v>
      </c>
    </row>
    <row r="31" spans="1:3" x14ac:dyDescent="0.25">
      <c r="A31">
        <v>71595</v>
      </c>
      <c r="B31" t="s">
        <v>23</v>
      </c>
      <c r="C31">
        <v>8</v>
      </c>
    </row>
    <row r="32" spans="1:3" x14ac:dyDescent="0.25">
      <c r="A32">
        <v>71601</v>
      </c>
      <c r="B32" t="s">
        <v>40</v>
      </c>
      <c r="C32">
        <v>1</v>
      </c>
    </row>
    <row r="33" spans="1:3" x14ac:dyDescent="0.25">
      <c r="A33">
        <v>71602</v>
      </c>
      <c r="B33" t="s">
        <v>36</v>
      </c>
      <c r="C33">
        <v>2</v>
      </c>
    </row>
    <row r="34" spans="1:3" x14ac:dyDescent="0.25">
      <c r="A34">
        <v>71606</v>
      </c>
      <c r="B34" t="s">
        <v>29</v>
      </c>
      <c r="C34">
        <v>1</v>
      </c>
    </row>
    <row r="35" spans="1:3" x14ac:dyDescent="0.25">
      <c r="A35">
        <v>71607</v>
      </c>
      <c r="B35" t="s">
        <v>18</v>
      </c>
      <c r="C35">
        <v>8</v>
      </c>
    </row>
    <row r="36" spans="1:3" x14ac:dyDescent="0.25">
      <c r="A36">
        <v>71662</v>
      </c>
      <c r="B36" t="s">
        <v>21</v>
      </c>
      <c r="C36">
        <v>10</v>
      </c>
    </row>
    <row r="37" spans="1:3" x14ac:dyDescent="0.25">
      <c r="A37">
        <v>700023</v>
      </c>
      <c r="B37" t="s">
        <v>12</v>
      </c>
      <c r="C37">
        <v>11</v>
      </c>
    </row>
    <row r="38" spans="1:3" x14ac:dyDescent="0.25">
      <c r="A38" t="s">
        <v>140</v>
      </c>
      <c r="B38" t="s">
        <v>140</v>
      </c>
    </row>
    <row r="39" spans="1:3" x14ac:dyDescent="0.25">
      <c r="A39" t="s">
        <v>141</v>
      </c>
      <c r="C39">
        <v>256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20632-C099-47B4-96A8-0A2314E6471B}">
  <dimension ref="A3:C39"/>
  <sheetViews>
    <sheetView topLeftCell="A16" workbookViewId="0">
      <selection activeCell="A4" sqref="A4:C37"/>
    </sheetView>
  </sheetViews>
  <sheetFormatPr baseColWidth="10" defaultRowHeight="15" x14ac:dyDescent="0.25"/>
  <cols>
    <col min="1" max="1" width="48.42578125" bestFit="1" customWidth="1"/>
    <col min="2" max="2" width="44.7109375" bestFit="1" customWidth="1"/>
    <col min="3" max="3" width="13.85546875" bestFit="1" customWidth="1"/>
  </cols>
  <sheetData>
    <row r="3" spans="1:3" x14ac:dyDescent="0.25">
      <c r="A3" s="30" t="s">
        <v>143</v>
      </c>
      <c r="B3" s="30" t="s">
        <v>271</v>
      </c>
      <c r="C3" t="s">
        <v>270</v>
      </c>
    </row>
    <row r="4" spans="1:3" x14ac:dyDescent="0.25">
      <c r="A4">
        <v>70066</v>
      </c>
      <c r="B4" t="s">
        <v>37</v>
      </c>
      <c r="C4">
        <v>8</v>
      </c>
    </row>
    <row r="5" spans="1:3" x14ac:dyDescent="0.25">
      <c r="A5">
        <v>70067</v>
      </c>
      <c r="B5" t="s">
        <v>11</v>
      </c>
      <c r="C5">
        <v>11</v>
      </c>
    </row>
    <row r="6" spans="1:3" x14ac:dyDescent="0.25">
      <c r="A6">
        <v>70930</v>
      </c>
      <c r="B6" t="s">
        <v>19</v>
      </c>
      <c r="C6">
        <v>10</v>
      </c>
    </row>
    <row r="7" spans="1:3" x14ac:dyDescent="0.25">
      <c r="A7">
        <v>71024</v>
      </c>
      <c r="B7" t="s">
        <v>28</v>
      </c>
      <c r="C7">
        <v>8</v>
      </c>
    </row>
    <row r="8" spans="1:3" x14ac:dyDescent="0.25">
      <c r="A8">
        <v>71031</v>
      </c>
      <c r="B8" t="s">
        <v>25</v>
      </c>
      <c r="C8">
        <v>6</v>
      </c>
    </row>
    <row r="9" spans="1:3" x14ac:dyDescent="0.25">
      <c r="A9">
        <v>71045</v>
      </c>
      <c r="B9" t="s">
        <v>32</v>
      </c>
      <c r="C9">
        <v>11</v>
      </c>
    </row>
    <row r="10" spans="1:3" x14ac:dyDescent="0.25">
      <c r="A10">
        <v>71050</v>
      </c>
      <c r="B10" t="s">
        <v>26</v>
      </c>
      <c r="C10">
        <v>8</v>
      </c>
    </row>
    <row r="11" spans="1:3" x14ac:dyDescent="0.25">
      <c r="A11">
        <v>71054</v>
      </c>
      <c r="B11" t="s">
        <v>38</v>
      </c>
      <c r="C11">
        <v>7</v>
      </c>
    </row>
    <row r="12" spans="1:3" x14ac:dyDescent="0.25">
      <c r="A12">
        <v>71063</v>
      </c>
      <c r="B12" t="s">
        <v>15</v>
      </c>
      <c r="C12">
        <v>7</v>
      </c>
    </row>
    <row r="13" spans="1:3" x14ac:dyDescent="0.25">
      <c r="A13">
        <v>71129</v>
      </c>
      <c r="B13" t="s">
        <v>30</v>
      </c>
      <c r="C13">
        <v>8</v>
      </c>
    </row>
    <row r="14" spans="1:3" x14ac:dyDescent="0.25">
      <c r="A14">
        <v>71139</v>
      </c>
      <c r="B14" t="s">
        <v>27</v>
      </c>
      <c r="C14">
        <v>6</v>
      </c>
    </row>
    <row r="15" spans="1:3" x14ac:dyDescent="0.25">
      <c r="A15">
        <v>71159</v>
      </c>
      <c r="B15" t="s">
        <v>17</v>
      </c>
      <c r="C15">
        <v>8</v>
      </c>
    </row>
    <row r="16" spans="1:3" x14ac:dyDescent="0.25">
      <c r="A16">
        <v>71174</v>
      </c>
      <c r="B16" t="s">
        <v>34</v>
      </c>
      <c r="C16">
        <v>9</v>
      </c>
    </row>
    <row r="17" spans="1:3" x14ac:dyDescent="0.25">
      <c r="A17">
        <v>71188</v>
      </c>
      <c r="B17" t="s">
        <v>9</v>
      </c>
      <c r="C17">
        <v>7</v>
      </c>
    </row>
    <row r="18" spans="1:3" x14ac:dyDescent="0.25">
      <c r="A18">
        <v>71239</v>
      </c>
      <c r="B18" t="s">
        <v>8</v>
      </c>
      <c r="C18">
        <v>10</v>
      </c>
    </row>
    <row r="19" spans="1:3" x14ac:dyDescent="0.25">
      <c r="A19">
        <v>71248</v>
      </c>
      <c r="B19" t="s">
        <v>35</v>
      </c>
      <c r="C19">
        <v>6</v>
      </c>
    </row>
    <row r="20" spans="1:3" x14ac:dyDescent="0.25">
      <c r="A20">
        <v>71252</v>
      </c>
      <c r="B20" t="s">
        <v>24</v>
      </c>
      <c r="C20">
        <v>10</v>
      </c>
    </row>
    <row r="21" spans="1:3" x14ac:dyDescent="0.25">
      <c r="A21">
        <v>71255</v>
      </c>
      <c r="B21" t="s">
        <v>16</v>
      </c>
      <c r="C21">
        <v>10</v>
      </c>
    </row>
    <row r="22" spans="1:3" x14ac:dyDescent="0.25">
      <c r="A22">
        <v>71270</v>
      </c>
      <c r="B22" t="s">
        <v>31</v>
      </c>
      <c r="C22">
        <v>8</v>
      </c>
    </row>
    <row r="23" spans="1:3" x14ac:dyDescent="0.25">
      <c r="A23">
        <v>71276</v>
      </c>
      <c r="B23" t="s">
        <v>20</v>
      </c>
      <c r="C23">
        <v>8</v>
      </c>
    </row>
    <row r="24" spans="1:3" x14ac:dyDescent="0.25">
      <c r="A24">
        <v>71505</v>
      </c>
      <c r="B24" t="s">
        <v>39</v>
      </c>
      <c r="C24">
        <v>10</v>
      </c>
    </row>
    <row r="25" spans="1:3" x14ac:dyDescent="0.25">
      <c r="A25">
        <v>71506</v>
      </c>
      <c r="B25" t="s">
        <v>33</v>
      </c>
      <c r="C25">
        <v>4</v>
      </c>
    </row>
    <row r="26" spans="1:3" x14ac:dyDescent="0.25">
      <c r="A26">
        <v>71507</v>
      </c>
      <c r="B26" t="s">
        <v>13</v>
      </c>
      <c r="C26">
        <v>10</v>
      </c>
    </row>
    <row r="27" spans="1:3" x14ac:dyDescent="0.25">
      <c r="A27">
        <v>71510</v>
      </c>
      <c r="B27" t="s">
        <v>22</v>
      </c>
      <c r="C27">
        <v>4</v>
      </c>
    </row>
    <row r="28" spans="1:3" x14ac:dyDescent="0.25">
      <c r="A28">
        <v>71591</v>
      </c>
      <c r="B28" t="s">
        <v>10</v>
      </c>
      <c r="C28">
        <v>8</v>
      </c>
    </row>
    <row r="29" spans="1:3" x14ac:dyDescent="0.25">
      <c r="A29">
        <v>71592</v>
      </c>
      <c r="B29" t="s">
        <v>7</v>
      </c>
      <c r="C29">
        <v>14</v>
      </c>
    </row>
    <row r="30" spans="1:3" x14ac:dyDescent="0.25">
      <c r="A30">
        <v>71594</v>
      </c>
      <c r="B30" t="s">
        <v>14</v>
      </c>
      <c r="C30">
        <v>9</v>
      </c>
    </row>
    <row r="31" spans="1:3" x14ac:dyDescent="0.25">
      <c r="A31">
        <v>71595</v>
      </c>
      <c r="B31" t="s">
        <v>23</v>
      </c>
      <c r="C31">
        <v>9</v>
      </c>
    </row>
    <row r="32" spans="1:3" x14ac:dyDescent="0.25">
      <c r="A32">
        <v>71601</v>
      </c>
      <c r="B32" t="s">
        <v>40</v>
      </c>
      <c r="C32">
        <v>3</v>
      </c>
    </row>
    <row r="33" spans="1:3" x14ac:dyDescent="0.25">
      <c r="A33">
        <v>71602</v>
      </c>
      <c r="B33" t="s">
        <v>36</v>
      </c>
      <c r="C33">
        <v>4</v>
      </c>
    </row>
    <row r="34" spans="1:3" x14ac:dyDescent="0.25">
      <c r="A34">
        <v>71606</v>
      </c>
      <c r="B34" t="s">
        <v>29</v>
      </c>
      <c r="C34">
        <v>2</v>
      </c>
    </row>
    <row r="35" spans="1:3" x14ac:dyDescent="0.25">
      <c r="A35">
        <v>71607</v>
      </c>
      <c r="B35" t="s">
        <v>18</v>
      </c>
      <c r="C35">
        <v>9</v>
      </c>
    </row>
    <row r="36" spans="1:3" x14ac:dyDescent="0.25">
      <c r="A36">
        <v>71662</v>
      </c>
      <c r="B36" t="s">
        <v>21</v>
      </c>
      <c r="C36">
        <v>12</v>
      </c>
    </row>
    <row r="37" spans="1:3" x14ac:dyDescent="0.25">
      <c r="A37">
        <v>700023</v>
      </c>
      <c r="B37" t="s">
        <v>12</v>
      </c>
      <c r="C37">
        <v>11</v>
      </c>
    </row>
    <row r="38" spans="1:3" x14ac:dyDescent="0.25">
      <c r="A38" t="s">
        <v>140</v>
      </c>
      <c r="B38" t="s">
        <v>140</v>
      </c>
    </row>
    <row r="39" spans="1:3" x14ac:dyDescent="0.25">
      <c r="A39" t="s">
        <v>141</v>
      </c>
      <c r="C39">
        <v>275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732C7-6B7E-469D-8453-648C91F41149}">
  <dimension ref="A3:C39"/>
  <sheetViews>
    <sheetView topLeftCell="A6" workbookViewId="0">
      <selection activeCell="A4" sqref="A4:C37"/>
    </sheetView>
  </sheetViews>
  <sheetFormatPr baseColWidth="10" defaultRowHeight="15" x14ac:dyDescent="0.25"/>
  <cols>
    <col min="1" max="1" width="48.42578125" bestFit="1" customWidth="1"/>
    <col min="2" max="2" width="44.7109375" bestFit="1" customWidth="1"/>
    <col min="3" max="3" width="13.85546875" bestFit="1" customWidth="1"/>
  </cols>
  <sheetData>
    <row r="3" spans="1:3" x14ac:dyDescent="0.25">
      <c r="A3" s="30" t="s">
        <v>269</v>
      </c>
      <c r="B3" s="30" t="s">
        <v>143</v>
      </c>
      <c r="C3" t="s">
        <v>270</v>
      </c>
    </row>
    <row r="4" spans="1:3" x14ac:dyDescent="0.25">
      <c r="A4">
        <v>70066</v>
      </c>
      <c r="B4" t="s">
        <v>37</v>
      </c>
      <c r="C4">
        <v>7</v>
      </c>
    </row>
    <row r="5" spans="1:3" x14ac:dyDescent="0.25">
      <c r="A5">
        <v>70067</v>
      </c>
      <c r="B5" t="s">
        <v>11</v>
      </c>
      <c r="C5">
        <v>12</v>
      </c>
    </row>
    <row r="6" spans="1:3" x14ac:dyDescent="0.25">
      <c r="A6">
        <v>70930</v>
      </c>
      <c r="B6" t="s">
        <v>19</v>
      </c>
      <c r="C6">
        <v>10</v>
      </c>
    </row>
    <row r="7" spans="1:3" x14ac:dyDescent="0.25">
      <c r="A7">
        <v>71024</v>
      </c>
      <c r="B7" t="s">
        <v>28</v>
      </c>
      <c r="C7">
        <v>7</v>
      </c>
    </row>
    <row r="8" spans="1:3" x14ac:dyDescent="0.25">
      <c r="A8">
        <v>71031</v>
      </c>
      <c r="B8" t="s">
        <v>25</v>
      </c>
      <c r="C8">
        <v>8</v>
      </c>
    </row>
    <row r="9" spans="1:3" x14ac:dyDescent="0.25">
      <c r="A9">
        <v>71045</v>
      </c>
      <c r="B9" t="s">
        <v>32</v>
      </c>
      <c r="C9">
        <v>12</v>
      </c>
    </row>
    <row r="10" spans="1:3" x14ac:dyDescent="0.25">
      <c r="A10">
        <v>71050</v>
      </c>
      <c r="B10" t="s">
        <v>26</v>
      </c>
      <c r="C10">
        <v>11</v>
      </c>
    </row>
    <row r="11" spans="1:3" x14ac:dyDescent="0.25">
      <c r="A11">
        <v>71054</v>
      </c>
      <c r="B11" t="s">
        <v>38</v>
      </c>
      <c r="C11">
        <v>8</v>
      </c>
    </row>
    <row r="12" spans="1:3" x14ac:dyDescent="0.25">
      <c r="A12">
        <v>71063</v>
      </c>
      <c r="B12" t="s">
        <v>15</v>
      </c>
      <c r="C12">
        <v>7</v>
      </c>
    </row>
    <row r="13" spans="1:3" x14ac:dyDescent="0.25">
      <c r="A13">
        <v>71129</v>
      </c>
      <c r="B13" t="s">
        <v>30</v>
      </c>
      <c r="C13">
        <v>7</v>
      </c>
    </row>
    <row r="14" spans="1:3" x14ac:dyDescent="0.25">
      <c r="A14">
        <v>71139</v>
      </c>
      <c r="B14" t="s">
        <v>27</v>
      </c>
      <c r="C14">
        <v>7</v>
      </c>
    </row>
    <row r="15" spans="1:3" x14ac:dyDescent="0.25">
      <c r="A15">
        <v>71159</v>
      </c>
      <c r="B15" t="s">
        <v>17</v>
      </c>
      <c r="C15">
        <v>5</v>
      </c>
    </row>
    <row r="16" spans="1:3" x14ac:dyDescent="0.25">
      <c r="A16">
        <v>71174</v>
      </c>
      <c r="B16" t="s">
        <v>34</v>
      </c>
      <c r="C16">
        <v>9</v>
      </c>
    </row>
    <row r="17" spans="1:3" x14ac:dyDescent="0.25">
      <c r="A17">
        <v>71188</v>
      </c>
      <c r="B17" t="s">
        <v>9</v>
      </c>
      <c r="C17">
        <v>5</v>
      </c>
    </row>
    <row r="18" spans="1:3" x14ac:dyDescent="0.25">
      <c r="A18">
        <v>71239</v>
      </c>
      <c r="B18" t="s">
        <v>8</v>
      </c>
      <c r="C18">
        <v>11</v>
      </c>
    </row>
    <row r="19" spans="1:3" x14ac:dyDescent="0.25">
      <c r="A19">
        <v>71248</v>
      </c>
      <c r="B19" t="s">
        <v>35</v>
      </c>
      <c r="C19">
        <v>5</v>
      </c>
    </row>
    <row r="20" spans="1:3" x14ac:dyDescent="0.25">
      <c r="A20">
        <v>71252</v>
      </c>
      <c r="B20" t="s">
        <v>24</v>
      </c>
      <c r="C20">
        <v>9</v>
      </c>
    </row>
    <row r="21" spans="1:3" x14ac:dyDescent="0.25">
      <c r="A21">
        <v>71255</v>
      </c>
      <c r="B21" t="s">
        <v>16</v>
      </c>
      <c r="C21">
        <v>9</v>
      </c>
    </row>
    <row r="22" spans="1:3" x14ac:dyDescent="0.25">
      <c r="A22">
        <v>71270</v>
      </c>
      <c r="B22" t="s">
        <v>31</v>
      </c>
      <c r="C22">
        <v>4</v>
      </c>
    </row>
    <row r="23" spans="1:3" x14ac:dyDescent="0.25">
      <c r="A23">
        <v>71276</v>
      </c>
      <c r="B23" t="s">
        <v>20</v>
      </c>
      <c r="C23">
        <v>7</v>
      </c>
    </row>
    <row r="24" spans="1:3" x14ac:dyDescent="0.25">
      <c r="A24">
        <v>71505</v>
      </c>
      <c r="B24" t="s">
        <v>39</v>
      </c>
      <c r="C24">
        <v>9</v>
      </c>
    </row>
    <row r="25" spans="1:3" x14ac:dyDescent="0.25">
      <c r="A25">
        <v>71506</v>
      </c>
      <c r="B25" t="s">
        <v>33</v>
      </c>
      <c r="C25">
        <v>5</v>
      </c>
    </row>
    <row r="26" spans="1:3" x14ac:dyDescent="0.25">
      <c r="A26">
        <v>71507</v>
      </c>
      <c r="B26" t="s">
        <v>13</v>
      </c>
      <c r="C26">
        <v>8</v>
      </c>
    </row>
    <row r="27" spans="1:3" x14ac:dyDescent="0.25">
      <c r="A27">
        <v>71510</v>
      </c>
      <c r="B27" t="s">
        <v>22</v>
      </c>
      <c r="C27">
        <v>3</v>
      </c>
    </row>
    <row r="28" spans="1:3" x14ac:dyDescent="0.25">
      <c r="A28">
        <v>71591</v>
      </c>
      <c r="B28" t="s">
        <v>10</v>
      </c>
      <c r="C28">
        <v>7</v>
      </c>
    </row>
    <row r="29" spans="1:3" x14ac:dyDescent="0.25">
      <c r="A29">
        <v>71592</v>
      </c>
      <c r="B29" t="s">
        <v>7</v>
      </c>
      <c r="C29">
        <v>14</v>
      </c>
    </row>
    <row r="30" spans="1:3" x14ac:dyDescent="0.25">
      <c r="A30">
        <v>71594</v>
      </c>
      <c r="B30" t="s">
        <v>14</v>
      </c>
      <c r="C30">
        <v>9</v>
      </c>
    </row>
    <row r="31" spans="1:3" x14ac:dyDescent="0.25">
      <c r="A31">
        <v>71595</v>
      </c>
      <c r="B31" t="s">
        <v>23</v>
      </c>
      <c r="C31">
        <v>8</v>
      </c>
    </row>
    <row r="32" spans="1:3" x14ac:dyDescent="0.25">
      <c r="A32">
        <v>71601</v>
      </c>
      <c r="B32" t="s">
        <v>40</v>
      </c>
      <c r="C32">
        <v>1</v>
      </c>
    </row>
    <row r="33" spans="1:3" x14ac:dyDescent="0.25">
      <c r="A33">
        <v>71602</v>
      </c>
      <c r="B33" t="s">
        <v>36</v>
      </c>
      <c r="C33">
        <v>2</v>
      </c>
    </row>
    <row r="34" spans="1:3" x14ac:dyDescent="0.25">
      <c r="A34">
        <v>71606</v>
      </c>
      <c r="B34" t="s">
        <v>29</v>
      </c>
      <c r="C34">
        <v>1</v>
      </c>
    </row>
    <row r="35" spans="1:3" x14ac:dyDescent="0.25">
      <c r="A35">
        <v>71607</v>
      </c>
      <c r="B35" t="s">
        <v>18</v>
      </c>
      <c r="C35">
        <v>8</v>
      </c>
    </row>
    <row r="36" spans="1:3" x14ac:dyDescent="0.25">
      <c r="A36">
        <v>71662</v>
      </c>
      <c r="B36" t="s">
        <v>21</v>
      </c>
      <c r="C36">
        <v>10</v>
      </c>
    </row>
    <row r="37" spans="1:3" x14ac:dyDescent="0.25">
      <c r="A37">
        <v>700023</v>
      </c>
      <c r="B37" t="s">
        <v>12</v>
      </c>
      <c r="C37">
        <v>11</v>
      </c>
    </row>
    <row r="38" spans="1:3" x14ac:dyDescent="0.25">
      <c r="A38" t="s">
        <v>140</v>
      </c>
      <c r="B38" t="s">
        <v>140</v>
      </c>
    </row>
    <row r="39" spans="1:3" x14ac:dyDescent="0.25">
      <c r="A39" t="s">
        <v>141</v>
      </c>
      <c r="C39">
        <v>256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00F41-112F-406F-8C1F-A6D79EED4263}">
  <dimension ref="A1:H35"/>
  <sheetViews>
    <sheetView workbookViewId="0">
      <selection activeCell="F1" sqref="F1:F1048576"/>
    </sheetView>
  </sheetViews>
  <sheetFormatPr baseColWidth="10" defaultRowHeight="15" x14ac:dyDescent="0.25"/>
  <sheetData>
    <row r="1" spans="1:8" x14ac:dyDescent="0.25">
      <c r="D1">
        <v>2025</v>
      </c>
      <c r="E1">
        <v>2024</v>
      </c>
      <c r="F1" t="s">
        <v>274</v>
      </c>
    </row>
    <row r="2" spans="1:8" x14ac:dyDescent="0.25">
      <c r="A2" t="s">
        <v>30</v>
      </c>
      <c r="C2">
        <v>71129</v>
      </c>
      <c r="D2">
        <v>7</v>
      </c>
      <c r="E2">
        <v>8</v>
      </c>
      <c r="F2">
        <v>-1</v>
      </c>
      <c r="G2" s="13">
        <v>70066</v>
      </c>
      <c r="H2">
        <v>8</v>
      </c>
    </row>
    <row r="3" spans="1:8" x14ac:dyDescent="0.25">
      <c r="A3" t="s">
        <v>37</v>
      </c>
      <c r="C3">
        <v>70066</v>
      </c>
      <c r="D3">
        <v>7</v>
      </c>
      <c r="E3">
        <v>8</v>
      </c>
      <c r="F3">
        <v>-1</v>
      </c>
      <c r="G3" s="13">
        <v>70067</v>
      </c>
      <c r="H3">
        <v>11</v>
      </c>
    </row>
    <row r="4" spans="1:8" x14ac:dyDescent="0.25">
      <c r="A4" t="s">
        <v>27</v>
      </c>
      <c r="C4">
        <v>71139</v>
      </c>
      <c r="D4">
        <v>7</v>
      </c>
      <c r="E4">
        <v>6</v>
      </c>
      <c r="F4">
        <v>1</v>
      </c>
      <c r="G4" s="13">
        <v>70930</v>
      </c>
      <c r="H4">
        <v>10</v>
      </c>
    </row>
    <row r="5" spans="1:8" x14ac:dyDescent="0.25">
      <c r="A5" t="s">
        <v>8</v>
      </c>
      <c r="C5">
        <v>71239</v>
      </c>
      <c r="D5">
        <v>11</v>
      </c>
      <c r="E5">
        <v>9</v>
      </c>
      <c r="F5">
        <v>2</v>
      </c>
      <c r="G5" s="13">
        <v>71024</v>
      </c>
      <c r="H5">
        <v>8</v>
      </c>
    </row>
    <row r="6" spans="1:8" x14ac:dyDescent="0.25">
      <c r="A6" t="s">
        <v>20</v>
      </c>
      <c r="C6">
        <v>71276</v>
      </c>
      <c r="D6">
        <v>7</v>
      </c>
      <c r="E6">
        <v>7</v>
      </c>
      <c r="F6">
        <v>0</v>
      </c>
      <c r="G6" s="13">
        <v>71031</v>
      </c>
      <c r="H6">
        <v>6</v>
      </c>
    </row>
    <row r="7" spans="1:8" x14ac:dyDescent="0.25">
      <c r="A7" t="s">
        <v>24</v>
      </c>
      <c r="C7">
        <v>71252</v>
      </c>
      <c r="D7">
        <v>8</v>
      </c>
      <c r="E7">
        <v>10</v>
      </c>
      <c r="F7">
        <v>-2</v>
      </c>
      <c r="G7" s="13">
        <v>71045</v>
      </c>
      <c r="H7">
        <v>11</v>
      </c>
    </row>
    <row r="8" spans="1:8" x14ac:dyDescent="0.25">
      <c r="A8" t="s">
        <v>18</v>
      </c>
      <c r="C8">
        <v>71607</v>
      </c>
      <c r="D8">
        <v>7</v>
      </c>
      <c r="E8">
        <v>9</v>
      </c>
      <c r="F8">
        <v>-2</v>
      </c>
      <c r="G8" s="13">
        <v>71050</v>
      </c>
      <c r="H8">
        <v>8</v>
      </c>
    </row>
    <row r="9" spans="1:8" x14ac:dyDescent="0.25">
      <c r="A9" t="s">
        <v>33</v>
      </c>
      <c r="C9">
        <v>71506</v>
      </c>
      <c r="D9">
        <v>5</v>
      </c>
      <c r="E9">
        <v>4</v>
      </c>
      <c r="F9">
        <v>1</v>
      </c>
      <c r="G9" s="13">
        <v>71054</v>
      </c>
      <c r="H9">
        <v>7</v>
      </c>
    </row>
    <row r="10" spans="1:8" x14ac:dyDescent="0.25">
      <c r="A10" t="s">
        <v>10</v>
      </c>
      <c r="C10">
        <v>71591</v>
      </c>
      <c r="D10">
        <v>7</v>
      </c>
      <c r="E10">
        <v>8</v>
      </c>
      <c r="F10">
        <v>-1</v>
      </c>
      <c r="G10" s="13">
        <v>71063</v>
      </c>
      <c r="H10">
        <v>6</v>
      </c>
    </row>
    <row r="11" spans="1:8" x14ac:dyDescent="0.25">
      <c r="A11" t="s">
        <v>29</v>
      </c>
      <c r="C11">
        <v>71606</v>
      </c>
      <c r="D11">
        <v>1</v>
      </c>
      <c r="E11">
        <v>2</v>
      </c>
      <c r="F11">
        <v>-1</v>
      </c>
      <c r="G11" s="13">
        <v>71129</v>
      </c>
      <c r="H11">
        <v>8</v>
      </c>
    </row>
    <row r="12" spans="1:8" x14ac:dyDescent="0.25">
      <c r="A12" t="s">
        <v>39</v>
      </c>
      <c r="C12">
        <v>71505</v>
      </c>
      <c r="D12">
        <v>8</v>
      </c>
      <c r="E12">
        <v>10</v>
      </c>
      <c r="F12">
        <v>-2</v>
      </c>
      <c r="G12" s="13">
        <v>71139</v>
      </c>
      <c r="H12">
        <v>6</v>
      </c>
    </row>
    <row r="13" spans="1:8" x14ac:dyDescent="0.25">
      <c r="A13" t="s">
        <v>34</v>
      </c>
      <c r="C13">
        <v>71174</v>
      </c>
      <c r="D13">
        <v>9</v>
      </c>
      <c r="E13">
        <v>9</v>
      </c>
      <c r="F13">
        <v>0</v>
      </c>
      <c r="G13" s="13">
        <v>71159</v>
      </c>
      <c r="H13">
        <v>8</v>
      </c>
    </row>
    <row r="14" spans="1:8" x14ac:dyDescent="0.25">
      <c r="A14" t="s">
        <v>7</v>
      </c>
      <c r="C14">
        <v>71592</v>
      </c>
      <c r="D14">
        <v>15</v>
      </c>
      <c r="E14">
        <v>14</v>
      </c>
      <c r="F14">
        <v>1</v>
      </c>
      <c r="G14" s="13">
        <v>71174</v>
      </c>
      <c r="H14">
        <v>9</v>
      </c>
    </row>
    <row r="15" spans="1:8" x14ac:dyDescent="0.25">
      <c r="A15" t="s">
        <v>40</v>
      </c>
      <c r="C15">
        <v>71601</v>
      </c>
      <c r="D15">
        <v>1</v>
      </c>
      <c r="E15">
        <v>2</v>
      </c>
      <c r="F15">
        <v>-1</v>
      </c>
      <c r="G15" s="13">
        <v>71188</v>
      </c>
      <c r="H15">
        <v>6</v>
      </c>
    </row>
    <row r="16" spans="1:8" x14ac:dyDescent="0.25">
      <c r="A16" t="s">
        <v>19</v>
      </c>
      <c r="C16">
        <v>70930</v>
      </c>
      <c r="D16">
        <v>10</v>
      </c>
      <c r="E16">
        <v>10</v>
      </c>
      <c r="F16">
        <v>0</v>
      </c>
      <c r="G16" s="13">
        <v>71239</v>
      </c>
      <c r="H16">
        <v>9</v>
      </c>
    </row>
    <row r="17" spans="1:8" x14ac:dyDescent="0.25">
      <c r="A17" t="s">
        <v>36</v>
      </c>
      <c r="C17">
        <v>71602</v>
      </c>
      <c r="D17">
        <v>2</v>
      </c>
      <c r="E17">
        <v>4</v>
      </c>
      <c r="F17">
        <v>-2</v>
      </c>
      <c r="G17" s="13">
        <v>71248</v>
      </c>
      <c r="H17">
        <v>5</v>
      </c>
    </row>
    <row r="18" spans="1:8" x14ac:dyDescent="0.25">
      <c r="A18" t="s">
        <v>14</v>
      </c>
      <c r="C18">
        <v>71594</v>
      </c>
      <c r="D18">
        <v>9</v>
      </c>
      <c r="E18">
        <v>9</v>
      </c>
      <c r="F18">
        <v>0</v>
      </c>
      <c r="G18" s="13">
        <v>71252</v>
      </c>
      <c r="H18">
        <v>10</v>
      </c>
    </row>
    <row r="19" spans="1:8" x14ac:dyDescent="0.25">
      <c r="A19" t="s">
        <v>35</v>
      </c>
      <c r="C19">
        <v>71248</v>
      </c>
      <c r="D19">
        <v>5</v>
      </c>
      <c r="E19">
        <v>5</v>
      </c>
      <c r="F19">
        <v>0</v>
      </c>
      <c r="G19" s="13">
        <v>71255</v>
      </c>
      <c r="H19">
        <v>10</v>
      </c>
    </row>
    <row r="20" spans="1:8" x14ac:dyDescent="0.25">
      <c r="A20" t="s">
        <v>26</v>
      </c>
      <c r="C20">
        <v>71050</v>
      </c>
      <c r="D20">
        <v>11</v>
      </c>
      <c r="E20">
        <v>8</v>
      </c>
      <c r="F20">
        <v>3</v>
      </c>
      <c r="G20" s="13">
        <v>71270</v>
      </c>
      <c r="H20">
        <v>7</v>
      </c>
    </row>
    <row r="21" spans="1:8" x14ac:dyDescent="0.25">
      <c r="A21" t="s">
        <v>17</v>
      </c>
      <c r="C21">
        <v>71159</v>
      </c>
      <c r="D21">
        <v>4</v>
      </c>
      <c r="E21">
        <v>8</v>
      </c>
      <c r="F21">
        <v>-4</v>
      </c>
      <c r="G21" s="13">
        <v>71276</v>
      </c>
      <c r="H21">
        <v>7</v>
      </c>
    </row>
    <row r="22" spans="1:8" x14ac:dyDescent="0.25">
      <c r="A22" t="s">
        <v>32</v>
      </c>
      <c r="C22">
        <v>71045</v>
      </c>
      <c r="D22">
        <v>12</v>
      </c>
      <c r="E22">
        <v>11</v>
      </c>
      <c r="F22">
        <v>1</v>
      </c>
      <c r="G22" s="13">
        <v>71505</v>
      </c>
      <c r="H22">
        <v>10</v>
      </c>
    </row>
    <row r="23" spans="1:8" x14ac:dyDescent="0.25">
      <c r="A23" t="s">
        <v>28</v>
      </c>
      <c r="C23">
        <v>71024</v>
      </c>
      <c r="D23">
        <v>7</v>
      </c>
      <c r="E23">
        <v>8</v>
      </c>
      <c r="F23">
        <v>-1</v>
      </c>
      <c r="G23" s="13">
        <v>71506</v>
      </c>
      <c r="H23">
        <v>4</v>
      </c>
    </row>
    <row r="24" spans="1:8" x14ac:dyDescent="0.25">
      <c r="A24" t="s">
        <v>25</v>
      </c>
      <c r="C24">
        <v>71031</v>
      </c>
      <c r="D24">
        <v>8</v>
      </c>
      <c r="E24">
        <v>6</v>
      </c>
      <c r="F24">
        <v>2</v>
      </c>
      <c r="G24" s="13">
        <v>71507</v>
      </c>
      <c r="H24">
        <v>9</v>
      </c>
    </row>
    <row r="25" spans="1:8" x14ac:dyDescent="0.25">
      <c r="A25" t="s">
        <v>12</v>
      </c>
      <c r="C25">
        <v>700023</v>
      </c>
      <c r="D25">
        <v>10</v>
      </c>
      <c r="E25">
        <v>11</v>
      </c>
      <c r="F25">
        <v>-1</v>
      </c>
      <c r="G25" s="13">
        <v>71510</v>
      </c>
      <c r="H25">
        <v>4</v>
      </c>
    </row>
    <row r="26" spans="1:8" x14ac:dyDescent="0.25">
      <c r="A26" t="s">
        <v>9</v>
      </c>
      <c r="C26">
        <v>71188</v>
      </c>
      <c r="D26">
        <v>5</v>
      </c>
      <c r="E26">
        <v>6</v>
      </c>
      <c r="F26">
        <v>-1</v>
      </c>
      <c r="G26" s="13">
        <v>71591</v>
      </c>
      <c r="H26">
        <v>8</v>
      </c>
    </row>
    <row r="27" spans="1:8" x14ac:dyDescent="0.25">
      <c r="A27" t="s">
        <v>23</v>
      </c>
      <c r="C27">
        <v>71595</v>
      </c>
      <c r="D27">
        <v>8</v>
      </c>
      <c r="E27">
        <v>9</v>
      </c>
      <c r="F27">
        <v>-1</v>
      </c>
      <c r="G27" s="13">
        <v>71592</v>
      </c>
      <c r="H27">
        <v>14</v>
      </c>
    </row>
    <row r="28" spans="1:8" x14ac:dyDescent="0.25">
      <c r="A28" t="s">
        <v>13</v>
      </c>
      <c r="C28">
        <v>71507</v>
      </c>
      <c r="D28">
        <v>8</v>
      </c>
      <c r="E28">
        <v>9</v>
      </c>
      <c r="F28">
        <v>-1</v>
      </c>
      <c r="G28" s="13">
        <v>71594</v>
      </c>
      <c r="H28">
        <v>9</v>
      </c>
    </row>
    <row r="29" spans="1:8" x14ac:dyDescent="0.25">
      <c r="A29" t="s">
        <v>15</v>
      </c>
      <c r="C29">
        <v>71063</v>
      </c>
      <c r="D29">
        <v>6</v>
      </c>
      <c r="E29">
        <v>6</v>
      </c>
      <c r="F29">
        <v>0</v>
      </c>
      <c r="G29" s="13">
        <v>71595</v>
      </c>
      <c r="H29">
        <v>9</v>
      </c>
    </row>
    <row r="30" spans="1:8" x14ac:dyDescent="0.25">
      <c r="A30" t="s">
        <v>21</v>
      </c>
      <c r="C30">
        <v>71662</v>
      </c>
      <c r="D30">
        <v>10</v>
      </c>
      <c r="E30">
        <v>12</v>
      </c>
      <c r="F30">
        <v>-2</v>
      </c>
      <c r="G30" s="13">
        <v>71601</v>
      </c>
      <c r="H30">
        <v>2</v>
      </c>
    </row>
    <row r="31" spans="1:8" x14ac:dyDescent="0.25">
      <c r="A31" t="s">
        <v>38</v>
      </c>
      <c r="C31">
        <v>71054</v>
      </c>
      <c r="D31">
        <v>8</v>
      </c>
      <c r="E31">
        <v>7</v>
      </c>
      <c r="F31">
        <v>1</v>
      </c>
      <c r="G31" s="13">
        <v>71602</v>
      </c>
      <c r="H31">
        <v>4</v>
      </c>
    </row>
    <row r="32" spans="1:8" x14ac:dyDescent="0.25">
      <c r="A32" t="s">
        <v>16</v>
      </c>
      <c r="C32">
        <v>71255</v>
      </c>
      <c r="D32">
        <v>9</v>
      </c>
      <c r="E32">
        <v>10</v>
      </c>
      <c r="F32">
        <v>-1</v>
      </c>
      <c r="G32" s="13">
        <v>71606</v>
      </c>
      <c r="H32">
        <v>2</v>
      </c>
    </row>
    <row r="33" spans="1:8" x14ac:dyDescent="0.25">
      <c r="A33" t="s">
        <v>11</v>
      </c>
      <c r="C33">
        <v>70067</v>
      </c>
      <c r="D33">
        <v>12</v>
      </c>
      <c r="E33">
        <v>11</v>
      </c>
      <c r="F33">
        <v>1</v>
      </c>
      <c r="G33" s="13">
        <v>71607</v>
      </c>
      <c r="H33">
        <v>9</v>
      </c>
    </row>
    <row r="34" spans="1:8" x14ac:dyDescent="0.25">
      <c r="A34" t="s">
        <v>31</v>
      </c>
      <c r="C34">
        <v>71270</v>
      </c>
      <c r="D34">
        <v>4</v>
      </c>
      <c r="E34">
        <v>7</v>
      </c>
      <c r="F34">
        <v>-3</v>
      </c>
      <c r="G34" s="13">
        <v>71662</v>
      </c>
      <c r="H34">
        <v>12</v>
      </c>
    </row>
    <row r="35" spans="1:8" x14ac:dyDescent="0.25">
      <c r="A35" t="s">
        <v>22</v>
      </c>
      <c r="C35">
        <v>71510</v>
      </c>
      <c r="D35">
        <v>3</v>
      </c>
      <c r="E35">
        <v>4</v>
      </c>
      <c r="F35">
        <v>-1</v>
      </c>
      <c r="G35" s="13">
        <v>700023</v>
      </c>
      <c r="H35">
        <v>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D8F08-BE94-49C5-84E1-A56AE2CDB1DC}">
  <dimension ref="C1:R390"/>
  <sheetViews>
    <sheetView workbookViewId="0">
      <selection activeCell="N1" sqref="N1:N1048576"/>
    </sheetView>
  </sheetViews>
  <sheetFormatPr baseColWidth="10" defaultRowHeight="15" x14ac:dyDescent="0.25"/>
  <cols>
    <col min="12" max="12" width="19.5703125" bestFit="1" customWidth="1"/>
  </cols>
  <sheetData>
    <row r="1" spans="3:18" x14ac:dyDescent="0.25">
      <c r="C1" t="s">
        <v>143</v>
      </c>
      <c r="D1" t="s">
        <v>144</v>
      </c>
      <c r="G1" t="s">
        <v>143</v>
      </c>
      <c r="H1" t="s">
        <v>145</v>
      </c>
      <c r="K1" t="s">
        <v>139</v>
      </c>
      <c r="L1" t="s">
        <v>146</v>
      </c>
      <c r="M1" t="s">
        <v>147</v>
      </c>
      <c r="Q1" t="s">
        <v>30</v>
      </c>
      <c r="R1">
        <v>9</v>
      </c>
    </row>
    <row r="2" spans="3:18" x14ac:dyDescent="0.25">
      <c r="C2" t="s">
        <v>35</v>
      </c>
      <c r="D2">
        <v>1</v>
      </c>
      <c r="G2" s="31" t="s">
        <v>39</v>
      </c>
      <c r="H2">
        <v>1</v>
      </c>
      <c r="K2" t="s">
        <v>30</v>
      </c>
      <c r="L2">
        <v>11</v>
      </c>
      <c r="M2">
        <f>VLOOKUP($K2,$Q:$R,2,0)</f>
        <v>9</v>
      </c>
      <c r="N2">
        <v>-2</v>
      </c>
      <c r="Q2" t="s">
        <v>37</v>
      </c>
      <c r="R2">
        <v>8</v>
      </c>
    </row>
    <row r="3" spans="3:18" x14ac:dyDescent="0.25">
      <c r="C3" t="s">
        <v>39</v>
      </c>
      <c r="D3">
        <v>1</v>
      </c>
      <c r="G3" s="31" t="s">
        <v>30</v>
      </c>
      <c r="H3">
        <v>1</v>
      </c>
      <c r="K3" t="s">
        <v>37</v>
      </c>
      <c r="L3">
        <v>10</v>
      </c>
      <c r="M3">
        <f t="shared" ref="M3:M35" si="0">VLOOKUP($K3,$Q:$R,2,0)</f>
        <v>8</v>
      </c>
      <c r="N3">
        <v>-2</v>
      </c>
      <c r="Q3" t="s">
        <v>27</v>
      </c>
      <c r="R3">
        <v>10</v>
      </c>
    </row>
    <row r="4" spans="3:18" x14ac:dyDescent="0.25">
      <c r="C4" t="s">
        <v>28</v>
      </c>
      <c r="D4">
        <v>1</v>
      </c>
      <c r="G4" s="31" t="s">
        <v>16</v>
      </c>
      <c r="H4">
        <v>1</v>
      </c>
      <c r="K4" t="s">
        <v>27</v>
      </c>
      <c r="L4">
        <v>8</v>
      </c>
      <c r="M4">
        <f t="shared" si="0"/>
        <v>10</v>
      </c>
      <c r="N4">
        <v>2</v>
      </c>
      <c r="Q4" t="s">
        <v>8</v>
      </c>
      <c r="R4">
        <v>15</v>
      </c>
    </row>
    <row r="5" spans="3:18" x14ac:dyDescent="0.25">
      <c r="C5" t="s">
        <v>38</v>
      </c>
      <c r="D5">
        <v>1</v>
      </c>
      <c r="G5" s="31" t="s">
        <v>16</v>
      </c>
      <c r="H5">
        <v>1</v>
      </c>
      <c r="K5" t="s">
        <v>8</v>
      </c>
      <c r="L5">
        <v>15</v>
      </c>
      <c r="M5">
        <f t="shared" si="0"/>
        <v>15</v>
      </c>
      <c r="N5">
        <v>0</v>
      </c>
      <c r="Q5" t="s">
        <v>20</v>
      </c>
      <c r="R5">
        <v>10</v>
      </c>
    </row>
    <row r="6" spans="3:18" x14ac:dyDescent="0.25">
      <c r="C6" t="s">
        <v>7</v>
      </c>
      <c r="D6">
        <v>1</v>
      </c>
      <c r="G6" s="31" t="s">
        <v>26</v>
      </c>
      <c r="H6">
        <v>1</v>
      </c>
      <c r="K6" t="s">
        <v>20</v>
      </c>
      <c r="L6">
        <v>10</v>
      </c>
      <c r="M6">
        <f t="shared" si="0"/>
        <v>10</v>
      </c>
      <c r="N6">
        <v>0</v>
      </c>
      <c r="Q6" t="s">
        <v>24</v>
      </c>
      <c r="R6">
        <v>11</v>
      </c>
    </row>
    <row r="7" spans="3:18" x14ac:dyDescent="0.25">
      <c r="C7" t="s">
        <v>20</v>
      </c>
      <c r="D7">
        <v>1</v>
      </c>
      <c r="G7" s="31" t="s">
        <v>26</v>
      </c>
      <c r="H7">
        <v>1</v>
      </c>
      <c r="K7" t="s">
        <v>24</v>
      </c>
      <c r="L7">
        <v>15</v>
      </c>
      <c r="M7">
        <f t="shared" si="0"/>
        <v>11</v>
      </c>
      <c r="N7">
        <v>-4</v>
      </c>
      <c r="Q7" t="s">
        <v>18</v>
      </c>
      <c r="R7">
        <v>12</v>
      </c>
    </row>
    <row r="8" spans="3:18" x14ac:dyDescent="0.25">
      <c r="C8" t="s">
        <v>14</v>
      </c>
      <c r="D8">
        <v>1</v>
      </c>
      <c r="G8" s="31" t="s">
        <v>11</v>
      </c>
      <c r="H8">
        <v>1</v>
      </c>
      <c r="K8" t="s">
        <v>18</v>
      </c>
      <c r="L8">
        <v>13</v>
      </c>
      <c r="M8">
        <f t="shared" si="0"/>
        <v>12</v>
      </c>
      <c r="N8">
        <v>-1</v>
      </c>
      <c r="Q8" t="s">
        <v>33</v>
      </c>
      <c r="R8">
        <v>7</v>
      </c>
    </row>
    <row r="9" spans="3:18" x14ac:dyDescent="0.25">
      <c r="C9" t="s">
        <v>14</v>
      </c>
      <c r="D9">
        <v>1</v>
      </c>
      <c r="G9" s="31" t="s">
        <v>12</v>
      </c>
      <c r="H9">
        <v>1</v>
      </c>
      <c r="K9" t="s">
        <v>33</v>
      </c>
      <c r="L9">
        <v>8</v>
      </c>
      <c r="M9">
        <f t="shared" si="0"/>
        <v>7</v>
      </c>
      <c r="N9">
        <v>-1</v>
      </c>
      <c r="Q9" t="s">
        <v>10</v>
      </c>
      <c r="R9">
        <v>11</v>
      </c>
    </row>
    <row r="10" spans="3:18" x14ac:dyDescent="0.25">
      <c r="C10" t="s">
        <v>26</v>
      </c>
      <c r="D10">
        <v>1</v>
      </c>
      <c r="G10" s="31" t="s">
        <v>16</v>
      </c>
      <c r="H10">
        <v>1</v>
      </c>
      <c r="K10" t="s">
        <v>10</v>
      </c>
      <c r="L10">
        <v>11</v>
      </c>
      <c r="M10">
        <f t="shared" si="0"/>
        <v>11</v>
      </c>
      <c r="N10">
        <v>0</v>
      </c>
      <c r="Q10" t="s">
        <v>29</v>
      </c>
      <c r="R10">
        <v>4</v>
      </c>
    </row>
    <row r="11" spans="3:18" x14ac:dyDescent="0.25">
      <c r="C11" t="s">
        <v>27</v>
      </c>
      <c r="D11">
        <v>1</v>
      </c>
      <c r="G11" s="31" t="s">
        <v>16</v>
      </c>
      <c r="H11">
        <v>1</v>
      </c>
      <c r="K11" t="s">
        <v>29</v>
      </c>
      <c r="L11">
        <v>6</v>
      </c>
      <c r="M11">
        <f t="shared" si="0"/>
        <v>4</v>
      </c>
      <c r="N11">
        <v>-2</v>
      </c>
      <c r="Q11" t="s">
        <v>39</v>
      </c>
      <c r="R11">
        <v>13</v>
      </c>
    </row>
    <row r="12" spans="3:18" x14ac:dyDescent="0.25">
      <c r="C12" t="s">
        <v>27</v>
      </c>
      <c r="D12">
        <v>1</v>
      </c>
      <c r="G12" s="31" t="s">
        <v>24</v>
      </c>
      <c r="H12">
        <v>1</v>
      </c>
      <c r="K12" t="s">
        <v>39</v>
      </c>
      <c r="L12">
        <v>15</v>
      </c>
      <c r="M12">
        <f t="shared" si="0"/>
        <v>13</v>
      </c>
      <c r="N12">
        <v>-2</v>
      </c>
      <c r="Q12" t="s">
        <v>34</v>
      </c>
      <c r="R12">
        <v>12</v>
      </c>
    </row>
    <row r="13" spans="3:18" x14ac:dyDescent="0.25">
      <c r="C13" t="s">
        <v>14</v>
      </c>
      <c r="D13">
        <v>1</v>
      </c>
      <c r="G13" s="31" t="s">
        <v>31</v>
      </c>
      <c r="H13">
        <v>1</v>
      </c>
      <c r="K13" t="s">
        <v>34</v>
      </c>
      <c r="L13">
        <v>10</v>
      </c>
      <c r="M13">
        <f t="shared" si="0"/>
        <v>12</v>
      </c>
      <c r="N13">
        <v>2</v>
      </c>
      <c r="Q13" t="s">
        <v>7</v>
      </c>
      <c r="R13">
        <v>18</v>
      </c>
    </row>
    <row r="14" spans="3:18" x14ac:dyDescent="0.25">
      <c r="C14" t="s">
        <v>17</v>
      </c>
      <c r="D14">
        <v>1</v>
      </c>
      <c r="G14" s="31" t="s">
        <v>16</v>
      </c>
      <c r="H14">
        <v>1</v>
      </c>
      <c r="K14" t="s">
        <v>7</v>
      </c>
      <c r="L14">
        <v>19</v>
      </c>
      <c r="M14">
        <f t="shared" si="0"/>
        <v>18</v>
      </c>
      <c r="N14">
        <v>-1</v>
      </c>
      <c r="Q14" t="s">
        <v>40</v>
      </c>
      <c r="R14">
        <v>5</v>
      </c>
    </row>
    <row r="15" spans="3:18" x14ac:dyDescent="0.25">
      <c r="C15" t="s">
        <v>28</v>
      </c>
      <c r="D15">
        <v>1</v>
      </c>
      <c r="G15" s="31" t="s">
        <v>7</v>
      </c>
      <c r="H15">
        <v>1</v>
      </c>
      <c r="K15" t="s">
        <v>40</v>
      </c>
      <c r="L15">
        <v>6</v>
      </c>
      <c r="M15">
        <f t="shared" si="0"/>
        <v>5</v>
      </c>
      <c r="N15">
        <v>-1</v>
      </c>
      <c r="Q15" t="s">
        <v>19</v>
      </c>
      <c r="R15">
        <v>12</v>
      </c>
    </row>
    <row r="16" spans="3:18" x14ac:dyDescent="0.25">
      <c r="C16" t="s">
        <v>20</v>
      </c>
      <c r="D16">
        <v>1</v>
      </c>
      <c r="G16" s="31" t="s">
        <v>19</v>
      </c>
      <c r="H16">
        <v>1</v>
      </c>
      <c r="K16" t="s">
        <v>19</v>
      </c>
      <c r="L16">
        <v>14</v>
      </c>
      <c r="M16">
        <f t="shared" si="0"/>
        <v>12</v>
      </c>
      <c r="N16">
        <v>-2</v>
      </c>
      <c r="Q16" t="s">
        <v>36</v>
      </c>
      <c r="R16">
        <v>5</v>
      </c>
    </row>
    <row r="17" spans="3:18" x14ac:dyDescent="0.25">
      <c r="C17" t="s">
        <v>40</v>
      </c>
      <c r="D17">
        <v>1</v>
      </c>
      <c r="G17" s="31" t="s">
        <v>33</v>
      </c>
      <c r="H17">
        <v>1</v>
      </c>
      <c r="K17" t="s">
        <v>36</v>
      </c>
      <c r="L17">
        <v>6</v>
      </c>
      <c r="M17">
        <f t="shared" si="0"/>
        <v>5</v>
      </c>
      <c r="N17">
        <v>-1</v>
      </c>
      <c r="Q17" t="s">
        <v>14</v>
      </c>
      <c r="R17">
        <v>13</v>
      </c>
    </row>
    <row r="18" spans="3:18" x14ac:dyDescent="0.25">
      <c r="C18" t="s">
        <v>19</v>
      </c>
      <c r="D18">
        <v>1</v>
      </c>
      <c r="G18" s="31" t="s">
        <v>24</v>
      </c>
      <c r="H18">
        <v>1</v>
      </c>
      <c r="K18" t="s">
        <v>14</v>
      </c>
      <c r="L18">
        <v>12</v>
      </c>
      <c r="M18">
        <f t="shared" si="0"/>
        <v>13</v>
      </c>
      <c r="N18">
        <v>1</v>
      </c>
      <c r="Q18" t="s">
        <v>35</v>
      </c>
      <c r="R18">
        <v>9</v>
      </c>
    </row>
    <row r="19" spans="3:18" x14ac:dyDescent="0.25">
      <c r="C19" t="s">
        <v>30</v>
      </c>
      <c r="D19">
        <v>1</v>
      </c>
      <c r="G19" s="31" t="s">
        <v>35</v>
      </c>
      <c r="H19">
        <v>1</v>
      </c>
      <c r="K19" t="s">
        <v>35</v>
      </c>
      <c r="L19">
        <v>10</v>
      </c>
      <c r="M19">
        <f t="shared" si="0"/>
        <v>9</v>
      </c>
      <c r="N19">
        <v>-1</v>
      </c>
      <c r="Q19" t="s">
        <v>26</v>
      </c>
      <c r="R19">
        <v>14</v>
      </c>
    </row>
    <row r="20" spans="3:18" x14ac:dyDescent="0.25">
      <c r="C20" t="s">
        <v>19</v>
      </c>
      <c r="D20">
        <v>1</v>
      </c>
      <c r="G20" s="31" t="s">
        <v>31</v>
      </c>
      <c r="H20">
        <v>1</v>
      </c>
      <c r="K20" t="s">
        <v>26</v>
      </c>
      <c r="L20">
        <v>12</v>
      </c>
      <c r="M20">
        <f t="shared" si="0"/>
        <v>14</v>
      </c>
      <c r="N20">
        <v>2</v>
      </c>
      <c r="Q20" t="s">
        <v>17</v>
      </c>
      <c r="R20">
        <v>8</v>
      </c>
    </row>
    <row r="21" spans="3:18" x14ac:dyDescent="0.25">
      <c r="C21" t="s">
        <v>12</v>
      </c>
      <c r="D21">
        <v>1</v>
      </c>
      <c r="G21" s="31" t="s">
        <v>8</v>
      </c>
      <c r="H21">
        <v>1</v>
      </c>
      <c r="K21" t="s">
        <v>17</v>
      </c>
      <c r="L21">
        <v>11</v>
      </c>
      <c r="M21">
        <f t="shared" si="0"/>
        <v>8</v>
      </c>
      <c r="N21">
        <v>-3</v>
      </c>
      <c r="Q21" t="s">
        <v>32</v>
      </c>
      <c r="R21">
        <v>16</v>
      </c>
    </row>
    <row r="22" spans="3:18" x14ac:dyDescent="0.25">
      <c r="C22" t="s">
        <v>24</v>
      </c>
      <c r="D22">
        <v>1</v>
      </c>
      <c r="G22" s="31" t="s">
        <v>11</v>
      </c>
      <c r="H22">
        <v>1</v>
      </c>
      <c r="K22" t="s">
        <v>32</v>
      </c>
      <c r="L22">
        <v>15</v>
      </c>
      <c r="M22">
        <f t="shared" si="0"/>
        <v>16</v>
      </c>
      <c r="N22">
        <v>1</v>
      </c>
      <c r="Q22" t="s">
        <v>28</v>
      </c>
      <c r="R22">
        <v>11</v>
      </c>
    </row>
    <row r="23" spans="3:18" x14ac:dyDescent="0.25">
      <c r="C23" t="s">
        <v>36</v>
      </c>
      <c r="D23">
        <v>1</v>
      </c>
      <c r="G23" s="31" t="s">
        <v>23</v>
      </c>
      <c r="H23">
        <v>1</v>
      </c>
      <c r="K23" t="s">
        <v>28</v>
      </c>
      <c r="L23">
        <v>10</v>
      </c>
      <c r="M23">
        <f t="shared" si="0"/>
        <v>11</v>
      </c>
      <c r="N23">
        <v>1</v>
      </c>
      <c r="Q23" t="s">
        <v>25</v>
      </c>
      <c r="R23">
        <v>11</v>
      </c>
    </row>
    <row r="24" spans="3:18" x14ac:dyDescent="0.25">
      <c r="C24" t="s">
        <v>20</v>
      </c>
      <c r="D24">
        <v>1</v>
      </c>
      <c r="G24" s="31" t="s">
        <v>30</v>
      </c>
      <c r="H24">
        <v>1</v>
      </c>
      <c r="K24" t="s">
        <v>25</v>
      </c>
      <c r="L24">
        <v>9</v>
      </c>
      <c r="M24">
        <f t="shared" si="0"/>
        <v>11</v>
      </c>
      <c r="N24">
        <v>2</v>
      </c>
      <c r="Q24" t="s">
        <v>12</v>
      </c>
      <c r="R24">
        <v>15</v>
      </c>
    </row>
    <row r="25" spans="3:18" x14ac:dyDescent="0.25">
      <c r="C25" t="s">
        <v>10</v>
      </c>
      <c r="D25">
        <v>1</v>
      </c>
      <c r="G25" s="31" t="s">
        <v>26</v>
      </c>
      <c r="H25">
        <v>1</v>
      </c>
      <c r="K25" t="s">
        <v>12</v>
      </c>
      <c r="L25">
        <v>16</v>
      </c>
      <c r="M25">
        <f t="shared" si="0"/>
        <v>15</v>
      </c>
      <c r="N25">
        <v>-1</v>
      </c>
      <c r="Q25" t="s">
        <v>9</v>
      </c>
      <c r="R25">
        <v>8</v>
      </c>
    </row>
    <row r="26" spans="3:18" x14ac:dyDescent="0.25">
      <c r="C26" t="s">
        <v>21</v>
      </c>
      <c r="D26">
        <v>1</v>
      </c>
      <c r="G26" s="31" t="s">
        <v>24</v>
      </c>
      <c r="H26">
        <v>1</v>
      </c>
      <c r="K26" t="s">
        <v>9</v>
      </c>
      <c r="L26">
        <v>9</v>
      </c>
      <c r="M26">
        <f t="shared" si="0"/>
        <v>8</v>
      </c>
      <c r="N26">
        <v>-1</v>
      </c>
      <c r="Q26" t="s">
        <v>23</v>
      </c>
      <c r="R26">
        <v>11</v>
      </c>
    </row>
    <row r="27" spans="3:18" x14ac:dyDescent="0.25">
      <c r="C27" t="s">
        <v>32</v>
      </c>
      <c r="D27">
        <v>1</v>
      </c>
      <c r="G27" s="31" t="s">
        <v>17</v>
      </c>
      <c r="H27">
        <v>1</v>
      </c>
      <c r="K27" t="s">
        <v>23</v>
      </c>
      <c r="L27">
        <v>12</v>
      </c>
      <c r="M27">
        <f t="shared" si="0"/>
        <v>11</v>
      </c>
      <c r="N27">
        <v>-1</v>
      </c>
      <c r="Q27" t="s">
        <v>13</v>
      </c>
      <c r="R27">
        <v>12</v>
      </c>
    </row>
    <row r="28" spans="3:18" x14ac:dyDescent="0.25">
      <c r="C28" t="s">
        <v>24</v>
      </c>
      <c r="D28">
        <v>1</v>
      </c>
      <c r="G28" s="31" t="s">
        <v>13</v>
      </c>
      <c r="H28">
        <v>1</v>
      </c>
      <c r="K28" t="s">
        <v>13</v>
      </c>
      <c r="L28">
        <v>13</v>
      </c>
      <c r="M28">
        <f t="shared" si="0"/>
        <v>12</v>
      </c>
      <c r="N28">
        <v>-1</v>
      </c>
      <c r="Q28" t="s">
        <v>15</v>
      </c>
      <c r="R28">
        <v>11</v>
      </c>
    </row>
    <row r="29" spans="3:18" x14ac:dyDescent="0.25">
      <c r="C29" t="s">
        <v>24</v>
      </c>
      <c r="D29">
        <v>1</v>
      </c>
      <c r="G29" s="31" t="s">
        <v>7</v>
      </c>
      <c r="H29">
        <v>1</v>
      </c>
      <c r="K29" t="s">
        <v>15</v>
      </c>
      <c r="L29">
        <v>10</v>
      </c>
      <c r="M29">
        <f t="shared" si="0"/>
        <v>11</v>
      </c>
      <c r="N29">
        <v>1</v>
      </c>
      <c r="Q29" t="s">
        <v>21</v>
      </c>
      <c r="R29">
        <v>15</v>
      </c>
    </row>
    <row r="30" spans="3:18" x14ac:dyDescent="0.25">
      <c r="C30" t="s">
        <v>7</v>
      </c>
      <c r="D30">
        <v>1</v>
      </c>
      <c r="G30" s="31" t="s">
        <v>14</v>
      </c>
      <c r="H30">
        <v>1</v>
      </c>
      <c r="K30" t="s">
        <v>21</v>
      </c>
      <c r="L30">
        <v>16</v>
      </c>
      <c r="M30">
        <f t="shared" si="0"/>
        <v>15</v>
      </c>
      <c r="N30">
        <v>-1</v>
      </c>
      <c r="Q30" t="s">
        <v>38</v>
      </c>
      <c r="R30">
        <v>9</v>
      </c>
    </row>
    <row r="31" spans="3:18" x14ac:dyDescent="0.25">
      <c r="C31" t="s">
        <v>11</v>
      </c>
      <c r="D31">
        <v>1</v>
      </c>
      <c r="G31" s="31" t="s">
        <v>26</v>
      </c>
      <c r="H31">
        <v>1</v>
      </c>
      <c r="K31" t="s">
        <v>38</v>
      </c>
      <c r="L31">
        <v>9</v>
      </c>
      <c r="M31">
        <f t="shared" si="0"/>
        <v>9</v>
      </c>
      <c r="N31">
        <v>0</v>
      </c>
      <c r="Q31" t="s">
        <v>16</v>
      </c>
      <c r="R31">
        <v>15</v>
      </c>
    </row>
    <row r="32" spans="3:18" x14ac:dyDescent="0.25">
      <c r="C32" t="s">
        <v>24</v>
      </c>
      <c r="D32">
        <v>1</v>
      </c>
      <c r="G32" s="31" t="s">
        <v>18</v>
      </c>
      <c r="H32">
        <v>1</v>
      </c>
      <c r="K32" t="s">
        <v>16</v>
      </c>
      <c r="L32">
        <v>13</v>
      </c>
      <c r="M32">
        <f t="shared" si="0"/>
        <v>15</v>
      </c>
      <c r="N32">
        <v>2</v>
      </c>
      <c r="Q32" t="s">
        <v>11</v>
      </c>
      <c r="R32">
        <v>15</v>
      </c>
    </row>
    <row r="33" spans="3:18" x14ac:dyDescent="0.25">
      <c r="C33" t="s">
        <v>18</v>
      </c>
      <c r="D33">
        <v>1</v>
      </c>
      <c r="G33" s="31" t="s">
        <v>18</v>
      </c>
      <c r="H33">
        <v>1</v>
      </c>
      <c r="K33" t="s">
        <v>11</v>
      </c>
      <c r="L33">
        <v>16</v>
      </c>
      <c r="M33">
        <f t="shared" si="0"/>
        <v>15</v>
      </c>
      <c r="N33">
        <v>-1</v>
      </c>
      <c r="Q33" t="s">
        <v>31</v>
      </c>
      <c r="R33">
        <v>6</v>
      </c>
    </row>
    <row r="34" spans="3:18" x14ac:dyDescent="0.25">
      <c r="C34" t="s">
        <v>13</v>
      </c>
      <c r="D34">
        <v>1</v>
      </c>
      <c r="G34" s="31" t="s">
        <v>18</v>
      </c>
      <c r="H34">
        <v>1</v>
      </c>
      <c r="K34" t="s">
        <v>31</v>
      </c>
      <c r="L34">
        <v>11</v>
      </c>
      <c r="M34">
        <f t="shared" si="0"/>
        <v>6</v>
      </c>
      <c r="N34">
        <v>-5</v>
      </c>
      <c r="Q34" t="s">
        <v>22</v>
      </c>
      <c r="R34">
        <v>7</v>
      </c>
    </row>
    <row r="35" spans="3:18" x14ac:dyDescent="0.25">
      <c r="C35" t="s">
        <v>20</v>
      </c>
      <c r="D35">
        <v>1</v>
      </c>
      <c r="G35" s="31" t="s">
        <v>28</v>
      </c>
      <c r="H35">
        <v>1</v>
      </c>
      <c r="K35" t="s">
        <v>22</v>
      </c>
      <c r="L35">
        <v>8</v>
      </c>
      <c r="M35">
        <f t="shared" si="0"/>
        <v>7</v>
      </c>
      <c r="N35">
        <v>-1</v>
      </c>
    </row>
    <row r="36" spans="3:18" x14ac:dyDescent="0.25">
      <c r="C36" t="s">
        <v>38</v>
      </c>
      <c r="D36">
        <v>1</v>
      </c>
      <c r="G36" s="31" t="s">
        <v>11</v>
      </c>
      <c r="H36">
        <v>1</v>
      </c>
    </row>
    <row r="37" spans="3:18" x14ac:dyDescent="0.25">
      <c r="C37" t="s">
        <v>12</v>
      </c>
      <c r="D37">
        <v>1</v>
      </c>
      <c r="G37" s="31" t="s">
        <v>20</v>
      </c>
      <c r="H37">
        <v>1</v>
      </c>
    </row>
    <row r="38" spans="3:18" x14ac:dyDescent="0.25">
      <c r="C38" t="s">
        <v>11</v>
      </c>
      <c r="D38">
        <v>1</v>
      </c>
      <c r="G38" s="31" t="s">
        <v>9</v>
      </c>
      <c r="H38">
        <v>1</v>
      </c>
    </row>
    <row r="39" spans="3:18" x14ac:dyDescent="0.25">
      <c r="C39" t="s">
        <v>28</v>
      </c>
      <c r="D39">
        <v>1</v>
      </c>
      <c r="G39" s="31" t="s">
        <v>30</v>
      </c>
      <c r="H39">
        <v>1</v>
      </c>
    </row>
    <row r="40" spans="3:18" x14ac:dyDescent="0.25">
      <c r="C40" t="s">
        <v>39</v>
      </c>
      <c r="D40">
        <v>1</v>
      </c>
      <c r="G40" s="31" t="s">
        <v>9</v>
      </c>
      <c r="H40">
        <v>1</v>
      </c>
    </row>
    <row r="41" spans="3:18" x14ac:dyDescent="0.25">
      <c r="C41" t="s">
        <v>29</v>
      </c>
      <c r="D41">
        <v>1</v>
      </c>
      <c r="G41" s="31" t="s">
        <v>13</v>
      </c>
      <c r="H41">
        <v>1</v>
      </c>
    </row>
    <row r="42" spans="3:18" x14ac:dyDescent="0.25">
      <c r="C42" t="s">
        <v>7</v>
      </c>
      <c r="D42">
        <v>1</v>
      </c>
      <c r="G42" s="31" t="s">
        <v>23</v>
      </c>
      <c r="H42">
        <v>1</v>
      </c>
    </row>
    <row r="43" spans="3:18" x14ac:dyDescent="0.25">
      <c r="C43" t="s">
        <v>19</v>
      </c>
      <c r="D43">
        <v>1</v>
      </c>
      <c r="G43" s="31" t="s">
        <v>8</v>
      </c>
      <c r="H43">
        <v>1</v>
      </c>
    </row>
    <row r="44" spans="3:18" x14ac:dyDescent="0.25">
      <c r="C44" t="s">
        <v>22</v>
      </c>
      <c r="D44">
        <v>1</v>
      </c>
      <c r="G44" s="31" t="s">
        <v>39</v>
      </c>
      <c r="H44">
        <v>1</v>
      </c>
    </row>
    <row r="45" spans="3:18" x14ac:dyDescent="0.25">
      <c r="C45" t="s">
        <v>23</v>
      </c>
      <c r="D45">
        <v>1</v>
      </c>
      <c r="G45" s="31" t="s">
        <v>28</v>
      </c>
      <c r="H45">
        <v>1</v>
      </c>
    </row>
    <row r="46" spans="3:18" x14ac:dyDescent="0.25">
      <c r="C46" t="s">
        <v>20</v>
      </c>
      <c r="D46">
        <v>1</v>
      </c>
      <c r="G46" s="31" t="s">
        <v>8</v>
      </c>
      <c r="H46">
        <v>1</v>
      </c>
    </row>
    <row r="47" spans="3:18" x14ac:dyDescent="0.25">
      <c r="C47" t="s">
        <v>11</v>
      </c>
      <c r="D47">
        <v>1</v>
      </c>
      <c r="G47" s="31" t="s">
        <v>39</v>
      </c>
      <c r="H47">
        <v>1</v>
      </c>
    </row>
    <row r="48" spans="3:18" x14ac:dyDescent="0.25">
      <c r="C48" t="s">
        <v>32</v>
      </c>
      <c r="D48">
        <v>1</v>
      </c>
      <c r="G48" s="31" t="s">
        <v>7</v>
      </c>
      <c r="H48">
        <v>1</v>
      </c>
    </row>
    <row r="49" spans="3:8" x14ac:dyDescent="0.25">
      <c r="C49" t="s">
        <v>11</v>
      </c>
      <c r="D49">
        <v>1</v>
      </c>
      <c r="G49" s="31" t="s">
        <v>11</v>
      </c>
      <c r="H49">
        <v>1</v>
      </c>
    </row>
    <row r="50" spans="3:8" x14ac:dyDescent="0.25">
      <c r="C50" t="s">
        <v>39</v>
      </c>
      <c r="D50">
        <v>1</v>
      </c>
      <c r="G50" s="31" t="s">
        <v>21</v>
      </c>
      <c r="H50">
        <v>1</v>
      </c>
    </row>
    <row r="51" spans="3:8" x14ac:dyDescent="0.25">
      <c r="C51" t="s">
        <v>20</v>
      </c>
      <c r="D51">
        <v>1</v>
      </c>
      <c r="G51" s="31" t="s">
        <v>35</v>
      </c>
      <c r="H51">
        <v>1</v>
      </c>
    </row>
    <row r="52" spans="3:8" x14ac:dyDescent="0.25">
      <c r="C52" t="s">
        <v>36</v>
      </c>
      <c r="D52">
        <v>1</v>
      </c>
      <c r="G52" s="31" t="s">
        <v>14</v>
      </c>
      <c r="H52">
        <v>1</v>
      </c>
    </row>
    <row r="53" spans="3:8" x14ac:dyDescent="0.25">
      <c r="C53" t="s">
        <v>21</v>
      </c>
      <c r="D53">
        <v>1</v>
      </c>
      <c r="G53" s="31" t="s">
        <v>9</v>
      </c>
      <c r="H53">
        <v>1</v>
      </c>
    </row>
    <row r="54" spans="3:8" x14ac:dyDescent="0.25">
      <c r="C54" t="s">
        <v>15</v>
      </c>
      <c r="D54">
        <v>1</v>
      </c>
      <c r="G54" s="31" t="s">
        <v>35</v>
      </c>
      <c r="H54">
        <v>1</v>
      </c>
    </row>
    <row r="55" spans="3:8" x14ac:dyDescent="0.25">
      <c r="C55" t="s">
        <v>12</v>
      </c>
      <c r="D55">
        <v>1</v>
      </c>
      <c r="G55" s="31" t="s">
        <v>20</v>
      </c>
      <c r="H55">
        <v>1</v>
      </c>
    </row>
    <row r="56" spans="3:8" x14ac:dyDescent="0.25">
      <c r="C56" t="s">
        <v>9</v>
      </c>
      <c r="D56">
        <v>1</v>
      </c>
      <c r="G56" s="31" t="s">
        <v>7</v>
      </c>
      <c r="H56">
        <v>1</v>
      </c>
    </row>
    <row r="57" spans="3:8" x14ac:dyDescent="0.25">
      <c r="C57" t="s">
        <v>35</v>
      </c>
      <c r="D57">
        <v>1</v>
      </c>
      <c r="G57" s="31" t="s">
        <v>8</v>
      </c>
      <c r="H57">
        <v>1</v>
      </c>
    </row>
    <row r="58" spans="3:8" x14ac:dyDescent="0.25">
      <c r="C58" t="s">
        <v>33</v>
      </c>
      <c r="D58">
        <v>1</v>
      </c>
      <c r="G58" s="31" t="s">
        <v>24</v>
      </c>
      <c r="H58">
        <v>1</v>
      </c>
    </row>
    <row r="59" spans="3:8" x14ac:dyDescent="0.25">
      <c r="C59" t="s">
        <v>34</v>
      </c>
      <c r="D59">
        <v>1</v>
      </c>
      <c r="G59" s="31" t="s">
        <v>36</v>
      </c>
      <c r="H59">
        <v>1</v>
      </c>
    </row>
    <row r="60" spans="3:8" x14ac:dyDescent="0.25">
      <c r="C60" t="s">
        <v>8</v>
      </c>
      <c r="D60">
        <v>1</v>
      </c>
      <c r="G60" s="31" t="s">
        <v>23</v>
      </c>
      <c r="H60">
        <v>1</v>
      </c>
    </row>
    <row r="61" spans="3:8" x14ac:dyDescent="0.25">
      <c r="C61" t="s">
        <v>17</v>
      </c>
      <c r="D61">
        <v>1</v>
      </c>
      <c r="G61" s="31" t="s">
        <v>27</v>
      </c>
      <c r="H61">
        <v>1</v>
      </c>
    </row>
    <row r="62" spans="3:8" x14ac:dyDescent="0.25">
      <c r="C62" t="s">
        <v>13</v>
      </c>
      <c r="D62">
        <v>1</v>
      </c>
      <c r="G62" s="31" t="s">
        <v>13</v>
      </c>
      <c r="H62">
        <v>1</v>
      </c>
    </row>
    <row r="63" spans="3:8" x14ac:dyDescent="0.25">
      <c r="C63" t="s">
        <v>37</v>
      </c>
      <c r="D63">
        <v>1</v>
      </c>
      <c r="G63" s="31" t="s">
        <v>36</v>
      </c>
      <c r="H63">
        <v>1</v>
      </c>
    </row>
    <row r="64" spans="3:8" x14ac:dyDescent="0.25">
      <c r="C64" t="s">
        <v>30</v>
      </c>
      <c r="D64">
        <v>1</v>
      </c>
      <c r="G64" s="31" t="s">
        <v>19</v>
      </c>
      <c r="H64">
        <v>1</v>
      </c>
    </row>
    <row r="65" spans="3:8" x14ac:dyDescent="0.25">
      <c r="C65" t="s">
        <v>31</v>
      </c>
      <c r="D65">
        <v>1</v>
      </c>
      <c r="G65" s="31" t="s">
        <v>34</v>
      </c>
      <c r="H65">
        <v>1</v>
      </c>
    </row>
    <row r="66" spans="3:8" x14ac:dyDescent="0.25">
      <c r="C66" t="s">
        <v>19</v>
      </c>
      <c r="D66">
        <v>1</v>
      </c>
      <c r="G66" s="31" t="s">
        <v>39</v>
      </c>
      <c r="H66">
        <v>1</v>
      </c>
    </row>
    <row r="67" spans="3:8" x14ac:dyDescent="0.25">
      <c r="C67" t="s">
        <v>19</v>
      </c>
      <c r="D67">
        <v>1</v>
      </c>
      <c r="G67" s="31" t="s">
        <v>28</v>
      </c>
      <c r="H67">
        <v>1</v>
      </c>
    </row>
    <row r="68" spans="3:8" x14ac:dyDescent="0.25">
      <c r="C68" t="s">
        <v>33</v>
      </c>
      <c r="D68">
        <v>1</v>
      </c>
      <c r="G68" s="31" t="s">
        <v>32</v>
      </c>
      <c r="H68">
        <v>1</v>
      </c>
    </row>
    <row r="69" spans="3:8" x14ac:dyDescent="0.25">
      <c r="C69" t="s">
        <v>22</v>
      </c>
      <c r="D69">
        <v>1</v>
      </c>
      <c r="G69" s="31" t="s">
        <v>15</v>
      </c>
      <c r="H69">
        <v>1</v>
      </c>
    </row>
    <row r="70" spans="3:8" x14ac:dyDescent="0.25">
      <c r="C70" t="s">
        <v>28</v>
      </c>
      <c r="D70">
        <v>1</v>
      </c>
      <c r="G70" s="31" t="s">
        <v>15</v>
      </c>
      <c r="H70">
        <v>1</v>
      </c>
    </row>
    <row r="71" spans="3:8" x14ac:dyDescent="0.25">
      <c r="C71" t="s">
        <v>11</v>
      </c>
      <c r="D71">
        <v>1</v>
      </c>
      <c r="G71" s="31" t="s">
        <v>40</v>
      </c>
      <c r="H71">
        <v>1</v>
      </c>
    </row>
    <row r="72" spans="3:8" x14ac:dyDescent="0.25">
      <c r="C72" t="s">
        <v>13</v>
      </c>
      <c r="D72">
        <v>1</v>
      </c>
      <c r="G72" s="31" t="s">
        <v>28</v>
      </c>
      <c r="H72">
        <v>1</v>
      </c>
    </row>
    <row r="73" spans="3:8" x14ac:dyDescent="0.25">
      <c r="C73" t="s">
        <v>26</v>
      </c>
      <c r="D73">
        <v>1</v>
      </c>
      <c r="G73" s="31" t="s">
        <v>10</v>
      </c>
      <c r="H73">
        <v>1</v>
      </c>
    </row>
    <row r="74" spans="3:8" x14ac:dyDescent="0.25">
      <c r="C74" t="s">
        <v>16</v>
      </c>
      <c r="D74">
        <v>1</v>
      </c>
      <c r="G74" s="31" t="s">
        <v>32</v>
      </c>
      <c r="H74">
        <v>1</v>
      </c>
    </row>
    <row r="75" spans="3:8" x14ac:dyDescent="0.25">
      <c r="C75" t="s">
        <v>38</v>
      </c>
      <c r="D75">
        <v>1</v>
      </c>
      <c r="G75" s="31" t="s">
        <v>16</v>
      </c>
      <c r="H75">
        <v>1</v>
      </c>
    </row>
    <row r="76" spans="3:8" x14ac:dyDescent="0.25">
      <c r="C76" t="s">
        <v>12</v>
      </c>
      <c r="D76">
        <v>1</v>
      </c>
      <c r="G76" s="31" t="s">
        <v>21</v>
      </c>
      <c r="H76">
        <v>1</v>
      </c>
    </row>
    <row r="77" spans="3:8" x14ac:dyDescent="0.25">
      <c r="C77" t="s">
        <v>7</v>
      </c>
      <c r="D77">
        <v>1</v>
      </c>
      <c r="G77" s="31" t="s">
        <v>11</v>
      </c>
      <c r="H77">
        <v>1</v>
      </c>
    </row>
    <row r="78" spans="3:8" x14ac:dyDescent="0.25">
      <c r="C78" t="s">
        <v>21</v>
      </c>
      <c r="D78">
        <v>1</v>
      </c>
      <c r="G78" s="31" t="s">
        <v>8</v>
      </c>
      <c r="H78">
        <v>1</v>
      </c>
    </row>
    <row r="79" spans="3:8" x14ac:dyDescent="0.25">
      <c r="C79" t="s">
        <v>23</v>
      </c>
      <c r="D79">
        <v>1</v>
      </c>
      <c r="G79" s="31" t="s">
        <v>15</v>
      </c>
      <c r="H79">
        <v>1</v>
      </c>
    </row>
    <row r="80" spans="3:8" x14ac:dyDescent="0.25">
      <c r="C80" t="s">
        <v>15</v>
      </c>
      <c r="D80">
        <v>1</v>
      </c>
      <c r="G80" s="31" t="s">
        <v>16</v>
      </c>
      <c r="H80">
        <v>1</v>
      </c>
    </row>
    <row r="81" spans="3:8" x14ac:dyDescent="0.25">
      <c r="C81" t="s">
        <v>8</v>
      </c>
      <c r="D81">
        <v>1</v>
      </c>
      <c r="G81" s="31" t="s">
        <v>11</v>
      </c>
      <c r="H81">
        <v>1</v>
      </c>
    </row>
    <row r="82" spans="3:8" x14ac:dyDescent="0.25">
      <c r="C82" t="s">
        <v>34</v>
      </c>
      <c r="D82">
        <v>1</v>
      </c>
      <c r="G82" s="31" t="s">
        <v>12</v>
      </c>
      <c r="H82">
        <v>1</v>
      </c>
    </row>
    <row r="83" spans="3:8" x14ac:dyDescent="0.25">
      <c r="C83" t="s">
        <v>18</v>
      </c>
      <c r="D83">
        <v>1</v>
      </c>
      <c r="G83" s="31" t="s">
        <v>10</v>
      </c>
      <c r="H83">
        <v>1</v>
      </c>
    </row>
    <row r="84" spans="3:8" x14ac:dyDescent="0.25">
      <c r="C84" t="s">
        <v>30</v>
      </c>
      <c r="D84">
        <v>1</v>
      </c>
      <c r="G84" s="31" t="s">
        <v>30</v>
      </c>
      <c r="H84">
        <v>1</v>
      </c>
    </row>
    <row r="85" spans="3:8" x14ac:dyDescent="0.25">
      <c r="C85" t="s">
        <v>24</v>
      </c>
      <c r="D85">
        <v>1</v>
      </c>
      <c r="G85" s="31" t="s">
        <v>12</v>
      </c>
      <c r="H85">
        <v>1</v>
      </c>
    </row>
    <row r="86" spans="3:8" x14ac:dyDescent="0.25">
      <c r="C86" t="s">
        <v>32</v>
      </c>
      <c r="D86">
        <v>1</v>
      </c>
      <c r="G86" s="31" t="s">
        <v>25</v>
      </c>
      <c r="H86">
        <v>1</v>
      </c>
    </row>
    <row r="87" spans="3:8" x14ac:dyDescent="0.25">
      <c r="C87" t="s">
        <v>21</v>
      </c>
      <c r="D87">
        <v>1</v>
      </c>
      <c r="G87" s="31" t="s">
        <v>12</v>
      </c>
      <c r="H87">
        <v>1</v>
      </c>
    </row>
    <row r="88" spans="3:8" x14ac:dyDescent="0.25">
      <c r="C88" t="s">
        <v>28</v>
      </c>
      <c r="D88">
        <v>1</v>
      </c>
      <c r="G88" s="31" t="s">
        <v>33</v>
      </c>
      <c r="H88">
        <v>1</v>
      </c>
    </row>
    <row r="89" spans="3:8" x14ac:dyDescent="0.25">
      <c r="C89" t="s">
        <v>21</v>
      </c>
      <c r="D89">
        <v>1</v>
      </c>
      <c r="G89" s="31" t="s">
        <v>12</v>
      </c>
      <c r="H89">
        <v>1</v>
      </c>
    </row>
    <row r="90" spans="3:8" x14ac:dyDescent="0.25">
      <c r="C90" t="s">
        <v>28</v>
      </c>
      <c r="D90">
        <v>1</v>
      </c>
      <c r="G90" s="31" t="s">
        <v>35</v>
      </c>
      <c r="H90">
        <v>1</v>
      </c>
    </row>
    <row r="91" spans="3:8" x14ac:dyDescent="0.25">
      <c r="C91" t="s">
        <v>10</v>
      </c>
      <c r="D91">
        <v>1</v>
      </c>
      <c r="G91" s="31" t="s">
        <v>27</v>
      </c>
      <c r="H91">
        <v>1</v>
      </c>
    </row>
    <row r="92" spans="3:8" x14ac:dyDescent="0.25">
      <c r="C92" t="s">
        <v>11</v>
      </c>
      <c r="D92">
        <v>1</v>
      </c>
      <c r="G92" s="31" t="s">
        <v>31</v>
      </c>
      <c r="H92">
        <v>1</v>
      </c>
    </row>
    <row r="93" spans="3:8" x14ac:dyDescent="0.25">
      <c r="C93" t="s">
        <v>27</v>
      </c>
      <c r="D93">
        <v>1</v>
      </c>
      <c r="G93" s="31" t="s">
        <v>19</v>
      </c>
      <c r="H93">
        <v>1</v>
      </c>
    </row>
    <row r="94" spans="3:8" x14ac:dyDescent="0.25">
      <c r="C94" t="s">
        <v>25</v>
      </c>
      <c r="D94">
        <v>1</v>
      </c>
      <c r="G94" s="31" t="s">
        <v>8</v>
      </c>
      <c r="H94">
        <v>1</v>
      </c>
    </row>
    <row r="95" spans="3:8" x14ac:dyDescent="0.25">
      <c r="C95" t="s">
        <v>14</v>
      </c>
      <c r="D95">
        <v>1</v>
      </c>
      <c r="G95" s="31" t="s">
        <v>33</v>
      </c>
      <c r="H95">
        <v>1</v>
      </c>
    </row>
    <row r="96" spans="3:8" x14ac:dyDescent="0.25">
      <c r="C96" t="s">
        <v>24</v>
      </c>
      <c r="D96">
        <v>1</v>
      </c>
      <c r="G96" s="31" t="s">
        <v>18</v>
      </c>
      <c r="H96">
        <v>1</v>
      </c>
    </row>
    <row r="97" spans="3:8" x14ac:dyDescent="0.25">
      <c r="C97" t="s">
        <v>28</v>
      </c>
      <c r="D97">
        <v>1</v>
      </c>
      <c r="G97" s="31" t="s">
        <v>7</v>
      </c>
      <c r="H97">
        <v>1</v>
      </c>
    </row>
    <row r="98" spans="3:8" x14ac:dyDescent="0.25">
      <c r="C98" t="s">
        <v>15</v>
      </c>
      <c r="D98">
        <v>1</v>
      </c>
      <c r="G98" s="31" t="s">
        <v>14</v>
      </c>
      <c r="H98">
        <v>1</v>
      </c>
    </row>
    <row r="99" spans="3:8" x14ac:dyDescent="0.25">
      <c r="C99" t="s">
        <v>25</v>
      </c>
      <c r="D99">
        <v>1</v>
      </c>
      <c r="G99" s="31" t="s">
        <v>15</v>
      </c>
      <c r="H99">
        <v>1</v>
      </c>
    </row>
    <row r="100" spans="3:8" x14ac:dyDescent="0.25">
      <c r="C100" t="s">
        <v>18</v>
      </c>
      <c r="D100">
        <v>1</v>
      </c>
      <c r="G100" s="31" t="s">
        <v>8</v>
      </c>
      <c r="H100">
        <v>1</v>
      </c>
    </row>
    <row r="101" spans="3:8" x14ac:dyDescent="0.25">
      <c r="C101" t="s">
        <v>11</v>
      </c>
      <c r="D101">
        <v>1</v>
      </c>
      <c r="G101" s="31" t="s">
        <v>17</v>
      </c>
      <c r="H101">
        <v>1</v>
      </c>
    </row>
    <row r="102" spans="3:8" x14ac:dyDescent="0.25">
      <c r="C102" t="s">
        <v>8</v>
      </c>
      <c r="D102">
        <v>1</v>
      </c>
      <c r="G102" s="31" t="s">
        <v>17</v>
      </c>
      <c r="H102">
        <v>1</v>
      </c>
    </row>
    <row r="103" spans="3:8" x14ac:dyDescent="0.25">
      <c r="C103" t="s">
        <v>23</v>
      </c>
      <c r="D103">
        <v>1</v>
      </c>
      <c r="G103" s="31" t="s">
        <v>9</v>
      </c>
      <c r="H103">
        <v>1</v>
      </c>
    </row>
    <row r="104" spans="3:8" x14ac:dyDescent="0.25">
      <c r="C104" t="s">
        <v>32</v>
      </c>
      <c r="D104">
        <v>1</v>
      </c>
      <c r="G104" s="31" t="s">
        <v>7</v>
      </c>
      <c r="H104">
        <v>1</v>
      </c>
    </row>
    <row r="105" spans="3:8" x14ac:dyDescent="0.25">
      <c r="C105" t="s">
        <v>31</v>
      </c>
      <c r="D105">
        <v>1</v>
      </c>
      <c r="G105" s="31" t="s">
        <v>29</v>
      </c>
      <c r="H105">
        <v>1</v>
      </c>
    </row>
    <row r="106" spans="3:8" x14ac:dyDescent="0.25">
      <c r="C106" t="s">
        <v>27</v>
      </c>
      <c r="D106">
        <v>1</v>
      </c>
      <c r="G106" s="31" t="s">
        <v>40</v>
      </c>
      <c r="H106">
        <v>1</v>
      </c>
    </row>
    <row r="107" spans="3:8" x14ac:dyDescent="0.25">
      <c r="C107" t="s">
        <v>21</v>
      </c>
      <c r="D107">
        <v>1</v>
      </c>
      <c r="G107" s="31" t="s">
        <v>16</v>
      </c>
      <c r="H107">
        <v>1</v>
      </c>
    </row>
    <row r="108" spans="3:8" x14ac:dyDescent="0.25">
      <c r="C108" t="s">
        <v>7</v>
      </c>
      <c r="D108">
        <v>1</v>
      </c>
      <c r="G108" s="31" t="s">
        <v>22</v>
      </c>
      <c r="H108">
        <v>1</v>
      </c>
    </row>
    <row r="109" spans="3:8" x14ac:dyDescent="0.25">
      <c r="C109" t="s">
        <v>31</v>
      </c>
      <c r="D109">
        <v>1</v>
      </c>
      <c r="G109" s="31" t="s">
        <v>25</v>
      </c>
      <c r="H109">
        <v>1</v>
      </c>
    </row>
    <row r="110" spans="3:8" x14ac:dyDescent="0.25">
      <c r="C110" t="s">
        <v>26</v>
      </c>
      <c r="D110">
        <v>1</v>
      </c>
      <c r="G110" s="31" t="s">
        <v>28</v>
      </c>
      <c r="H110">
        <v>1</v>
      </c>
    </row>
    <row r="111" spans="3:8" x14ac:dyDescent="0.25">
      <c r="C111" t="s">
        <v>35</v>
      </c>
      <c r="D111">
        <v>1</v>
      </c>
      <c r="G111" s="31" t="s">
        <v>21</v>
      </c>
      <c r="H111">
        <v>1</v>
      </c>
    </row>
    <row r="112" spans="3:8" x14ac:dyDescent="0.25">
      <c r="C112" t="s">
        <v>24</v>
      </c>
      <c r="D112">
        <v>1</v>
      </c>
      <c r="G112" s="31" t="s">
        <v>25</v>
      </c>
      <c r="H112">
        <v>1</v>
      </c>
    </row>
    <row r="113" spans="3:8" x14ac:dyDescent="0.25">
      <c r="C113" t="s">
        <v>7</v>
      </c>
      <c r="D113">
        <v>1</v>
      </c>
      <c r="G113" s="31" t="s">
        <v>16</v>
      </c>
      <c r="H113">
        <v>1</v>
      </c>
    </row>
    <row r="114" spans="3:8" x14ac:dyDescent="0.25">
      <c r="C114" t="s">
        <v>21</v>
      </c>
      <c r="D114">
        <v>1</v>
      </c>
      <c r="G114" s="31" t="s">
        <v>11</v>
      </c>
      <c r="H114">
        <v>1</v>
      </c>
    </row>
    <row r="115" spans="3:8" x14ac:dyDescent="0.25">
      <c r="C115" t="s">
        <v>12</v>
      </c>
      <c r="D115">
        <v>1</v>
      </c>
      <c r="G115" s="31" t="s">
        <v>26</v>
      </c>
      <c r="H115">
        <v>1</v>
      </c>
    </row>
    <row r="116" spans="3:8" x14ac:dyDescent="0.25">
      <c r="C116" t="s">
        <v>8</v>
      </c>
      <c r="D116">
        <v>1</v>
      </c>
      <c r="G116" s="31" t="s">
        <v>39</v>
      </c>
      <c r="H116">
        <v>1</v>
      </c>
    </row>
    <row r="117" spans="3:8" x14ac:dyDescent="0.25">
      <c r="C117" t="s">
        <v>14</v>
      </c>
      <c r="D117">
        <v>1</v>
      </c>
      <c r="G117" s="31" t="s">
        <v>7</v>
      </c>
      <c r="H117">
        <v>1</v>
      </c>
    </row>
    <row r="118" spans="3:8" x14ac:dyDescent="0.25">
      <c r="C118" t="s">
        <v>33</v>
      </c>
      <c r="D118">
        <v>1</v>
      </c>
      <c r="G118" s="31" t="s">
        <v>12</v>
      </c>
      <c r="H118">
        <v>1</v>
      </c>
    </row>
    <row r="119" spans="3:8" x14ac:dyDescent="0.25">
      <c r="C119" t="s">
        <v>20</v>
      </c>
      <c r="D119">
        <v>1</v>
      </c>
      <c r="G119" s="31" t="s">
        <v>8</v>
      </c>
      <c r="H119">
        <v>1</v>
      </c>
    </row>
    <row r="120" spans="3:8" x14ac:dyDescent="0.25">
      <c r="C120" t="s">
        <v>17</v>
      </c>
      <c r="D120">
        <v>1</v>
      </c>
      <c r="G120" s="31" t="s">
        <v>27</v>
      </c>
      <c r="H120">
        <v>1</v>
      </c>
    </row>
    <row r="121" spans="3:8" x14ac:dyDescent="0.25">
      <c r="C121" t="s">
        <v>37</v>
      </c>
      <c r="D121">
        <v>1</v>
      </c>
      <c r="G121" s="31" t="s">
        <v>34</v>
      </c>
      <c r="H121">
        <v>1</v>
      </c>
    </row>
    <row r="122" spans="3:8" x14ac:dyDescent="0.25">
      <c r="C122" t="s">
        <v>20</v>
      </c>
      <c r="D122">
        <v>1</v>
      </c>
      <c r="G122" s="31" t="s">
        <v>12</v>
      </c>
      <c r="H122">
        <v>1</v>
      </c>
    </row>
    <row r="123" spans="3:8" x14ac:dyDescent="0.25">
      <c r="C123" t="s">
        <v>14</v>
      </c>
      <c r="D123">
        <v>1</v>
      </c>
      <c r="G123" s="31" t="s">
        <v>24</v>
      </c>
      <c r="H123">
        <v>1</v>
      </c>
    </row>
    <row r="124" spans="3:8" x14ac:dyDescent="0.25">
      <c r="C124" t="s">
        <v>23</v>
      </c>
      <c r="D124">
        <v>1</v>
      </c>
      <c r="G124" s="31" t="s">
        <v>7</v>
      </c>
      <c r="H124">
        <v>1</v>
      </c>
    </row>
    <row r="125" spans="3:8" x14ac:dyDescent="0.25">
      <c r="C125" t="s">
        <v>31</v>
      </c>
      <c r="D125">
        <v>1</v>
      </c>
      <c r="G125" s="31" t="s">
        <v>29</v>
      </c>
      <c r="H125">
        <v>1</v>
      </c>
    </row>
    <row r="126" spans="3:8" x14ac:dyDescent="0.25">
      <c r="C126" t="s">
        <v>13</v>
      </c>
      <c r="D126">
        <v>1</v>
      </c>
      <c r="G126" s="31" t="s">
        <v>26</v>
      </c>
      <c r="H126">
        <v>1</v>
      </c>
    </row>
    <row r="127" spans="3:8" x14ac:dyDescent="0.25">
      <c r="C127" t="s">
        <v>30</v>
      </c>
      <c r="D127">
        <v>1</v>
      </c>
      <c r="G127" s="31" t="s">
        <v>15</v>
      </c>
      <c r="H127">
        <v>1</v>
      </c>
    </row>
    <row r="128" spans="3:8" x14ac:dyDescent="0.25">
      <c r="C128" t="s">
        <v>34</v>
      </c>
      <c r="D128">
        <v>1</v>
      </c>
      <c r="G128" s="31" t="s">
        <v>33</v>
      </c>
      <c r="H128">
        <v>1</v>
      </c>
    </row>
    <row r="129" spans="3:8" x14ac:dyDescent="0.25">
      <c r="C129" t="s">
        <v>23</v>
      </c>
      <c r="D129">
        <v>1</v>
      </c>
      <c r="G129" s="31" t="s">
        <v>23</v>
      </c>
      <c r="H129">
        <v>1</v>
      </c>
    </row>
    <row r="130" spans="3:8" x14ac:dyDescent="0.25">
      <c r="C130" t="s">
        <v>9</v>
      </c>
      <c r="D130">
        <v>1</v>
      </c>
      <c r="G130" s="31" t="s">
        <v>32</v>
      </c>
      <c r="H130">
        <v>1</v>
      </c>
    </row>
    <row r="131" spans="3:8" x14ac:dyDescent="0.25">
      <c r="C131" t="s">
        <v>15</v>
      </c>
      <c r="D131">
        <v>1</v>
      </c>
      <c r="G131" s="31" t="s">
        <v>15</v>
      </c>
      <c r="H131">
        <v>1</v>
      </c>
    </row>
    <row r="132" spans="3:8" x14ac:dyDescent="0.25">
      <c r="C132" t="s">
        <v>34</v>
      </c>
      <c r="D132">
        <v>1</v>
      </c>
      <c r="G132" s="31" t="s">
        <v>34</v>
      </c>
      <c r="H132">
        <v>1</v>
      </c>
    </row>
    <row r="133" spans="3:8" x14ac:dyDescent="0.25">
      <c r="C133" t="s">
        <v>32</v>
      </c>
      <c r="D133">
        <v>1</v>
      </c>
      <c r="G133" s="31" t="s">
        <v>7</v>
      </c>
      <c r="H133">
        <v>1</v>
      </c>
    </row>
    <row r="134" spans="3:8" x14ac:dyDescent="0.25">
      <c r="C134" t="s">
        <v>16</v>
      </c>
      <c r="D134">
        <v>1</v>
      </c>
      <c r="G134" s="31" t="s">
        <v>13</v>
      </c>
      <c r="H134">
        <v>1</v>
      </c>
    </row>
    <row r="135" spans="3:8" x14ac:dyDescent="0.25">
      <c r="C135" t="s">
        <v>19</v>
      </c>
      <c r="D135">
        <v>1</v>
      </c>
      <c r="G135" s="31" t="s">
        <v>32</v>
      </c>
      <c r="H135">
        <v>1</v>
      </c>
    </row>
    <row r="136" spans="3:8" x14ac:dyDescent="0.25">
      <c r="C136" t="s">
        <v>23</v>
      </c>
      <c r="D136">
        <v>1</v>
      </c>
      <c r="G136" s="31" t="s">
        <v>30</v>
      </c>
      <c r="H136">
        <v>1</v>
      </c>
    </row>
    <row r="137" spans="3:8" x14ac:dyDescent="0.25">
      <c r="C137" t="s">
        <v>39</v>
      </c>
      <c r="D137">
        <v>1</v>
      </c>
      <c r="G137" s="31" t="s">
        <v>23</v>
      </c>
      <c r="H137">
        <v>1</v>
      </c>
    </row>
    <row r="138" spans="3:8" x14ac:dyDescent="0.25">
      <c r="C138" t="s">
        <v>21</v>
      </c>
      <c r="D138">
        <v>1</v>
      </c>
      <c r="G138" s="31" t="s">
        <v>38</v>
      </c>
      <c r="H138">
        <v>1</v>
      </c>
    </row>
    <row r="139" spans="3:8" x14ac:dyDescent="0.25">
      <c r="C139" t="s">
        <v>10</v>
      </c>
      <c r="D139">
        <v>1</v>
      </c>
      <c r="G139" s="31" t="s">
        <v>27</v>
      </c>
      <c r="H139">
        <v>1</v>
      </c>
    </row>
    <row r="140" spans="3:8" x14ac:dyDescent="0.25">
      <c r="C140" t="s">
        <v>24</v>
      </c>
      <c r="D140">
        <v>1</v>
      </c>
      <c r="G140" s="31" t="s">
        <v>21</v>
      </c>
      <c r="H140">
        <v>1</v>
      </c>
    </row>
    <row r="141" spans="3:8" x14ac:dyDescent="0.25">
      <c r="C141" t="s">
        <v>8</v>
      </c>
      <c r="D141">
        <v>1</v>
      </c>
      <c r="G141" s="31" t="s">
        <v>8</v>
      </c>
      <c r="H141">
        <v>1</v>
      </c>
    </row>
    <row r="142" spans="3:8" x14ac:dyDescent="0.25">
      <c r="C142" t="s">
        <v>35</v>
      </c>
      <c r="D142">
        <v>1</v>
      </c>
      <c r="G142" s="31" t="s">
        <v>13</v>
      </c>
      <c r="H142">
        <v>1</v>
      </c>
    </row>
    <row r="143" spans="3:8" x14ac:dyDescent="0.25">
      <c r="C143" t="s">
        <v>16</v>
      </c>
      <c r="D143">
        <v>1</v>
      </c>
      <c r="G143" s="31" t="s">
        <v>8</v>
      </c>
      <c r="H143">
        <v>1</v>
      </c>
    </row>
    <row r="144" spans="3:8" x14ac:dyDescent="0.25">
      <c r="C144" t="s">
        <v>11</v>
      </c>
      <c r="D144">
        <v>1</v>
      </c>
      <c r="G144" s="31" t="s">
        <v>21</v>
      </c>
      <c r="H144">
        <v>1</v>
      </c>
    </row>
    <row r="145" spans="3:8" x14ac:dyDescent="0.25">
      <c r="C145" t="s">
        <v>31</v>
      </c>
      <c r="D145">
        <v>1</v>
      </c>
      <c r="G145" s="31" t="s">
        <v>21</v>
      </c>
      <c r="H145">
        <v>1</v>
      </c>
    </row>
    <row r="146" spans="3:8" x14ac:dyDescent="0.25">
      <c r="C146" t="s">
        <v>11</v>
      </c>
      <c r="D146">
        <v>1</v>
      </c>
      <c r="G146" s="31" t="s">
        <v>17</v>
      </c>
      <c r="H146">
        <v>1</v>
      </c>
    </row>
    <row r="147" spans="3:8" x14ac:dyDescent="0.25">
      <c r="C147" t="s">
        <v>36</v>
      </c>
      <c r="D147">
        <v>1</v>
      </c>
      <c r="G147" s="31" t="s">
        <v>12</v>
      </c>
      <c r="H147">
        <v>1</v>
      </c>
    </row>
    <row r="148" spans="3:8" x14ac:dyDescent="0.25">
      <c r="C148" t="s">
        <v>9</v>
      </c>
      <c r="D148">
        <v>1</v>
      </c>
      <c r="G148" s="31" t="s">
        <v>22</v>
      </c>
      <c r="H148">
        <v>1</v>
      </c>
    </row>
    <row r="149" spans="3:8" x14ac:dyDescent="0.25">
      <c r="C149" t="s">
        <v>28</v>
      </c>
      <c r="D149">
        <v>1</v>
      </c>
      <c r="G149" s="31" t="s">
        <v>12</v>
      </c>
      <c r="H149">
        <v>1</v>
      </c>
    </row>
    <row r="150" spans="3:8" x14ac:dyDescent="0.25">
      <c r="C150" t="s">
        <v>17</v>
      </c>
      <c r="D150">
        <v>1</v>
      </c>
      <c r="G150" s="31" t="s">
        <v>12</v>
      </c>
      <c r="H150">
        <v>1</v>
      </c>
    </row>
    <row r="151" spans="3:8" x14ac:dyDescent="0.25">
      <c r="C151" t="s">
        <v>34</v>
      </c>
      <c r="D151">
        <v>1</v>
      </c>
      <c r="G151" s="31" t="s">
        <v>24</v>
      </c>
      <c r="H151">
        <v>1</v>
      </c>
    </row>
    <row r="152" spans="3:8" x14ac:dyDescent="0.25">
      <c r="C152" t="s">
        <v>12</v>
      </c>
      <c r="D152">
        <v>1</v>
      </c>
      <c r="G152" s="31" t="s">
        <v>26</v>
      </c>
      <c r="H152">
        <v>1</v>
      </c>
    </row>
    <row r="153" spans="3:8" x14ac:dyDescent="0.25">
      <c r="C153" t="s">
        <v>37</v>
      </c>
      <c r="D153">
        <v>1</v>
      </c>
      <c r="G153" s="31" t="s">
        <v>14</v>
      </c>
      <c r="H153">
        <v>1</v>
      </c>
    </row>
    <row r="154" spans="3:8" x14ac:dyDescent="0.25">
      <c r="C154" t="s">
        <v>13</v>
      </c>
      <c r="D154">
        <v>1</v>
      </c>
      <c r="G154" s="31" t="s">
        <v>14</v>
      </c>
      <c r="H154">
        <v>1</v>
      </c>
    </row>
    <row r="155" spans="3:8" x14ac:dyDescent="0.25">
      <c r="C155" t="s">
        <v>9</v>
      </c>
      <c r="D155">
        <v>1</v>
      </c>
      <c r="G155" s="31" t="s">
        <v>20</v>
      </c>
      <c r="H155">
        <v>1</v>
      </c>
    </row>
    <row r="156" spans="3:8" x14ac:dyDescent="0.25">
      <c r="C156" t="s">
        <v>27</v>
      </c>
      <c r="D156">
        <v>1</v>
      </c>
      <c r="G156" s="31" t="s">
        <v>7</v>
      </c>
      <c r="H156">
        <v>1</v>
      </c>
    </row>
    <row r="157" spans="3:8" x14ac:dyDescent="0.25">
      <c r="C157" t="s">
        <v>25</v>
      </c>
      <c r="D157">
        <v>1</v>
      </c>
      <c r="G157" s="31" t="s">
        <v>30</v>
      </c>
      <c r="H157">
        <v>1</v>
      </c>
    </row>
    <row r="158" spans="3:8" x14ac:dyDescent="0.25">
      <c r="C158" t="s">
        <v>12</v>
      </c>
      <c r="D158">
        <v>1</v>
      </c>
      <c r="G158" s="31" t="s">
        <v>17</v>
      </c>
      <c r="H158">
        <v>1</v>
      </c>
    </row>
    <row r="159" spans="3:8" x14ac:dyDescent="0.25">
      <c r="C159" t="s">
        <v>10</v>
      </c>
      <c r="D159">
        <v>1</v>
      </c>
      <c r="G159" s="31" t="s">
        <v>38</v>
      </c>
      <c r="H159">
        <v>1</v>
      </c>
    </row>
    <row r="160" spans="3:8" x14ac:dyDescent="0.25">
      <c r="C160" t="s">
        <v>26</v>
      </c>
      <c r="D160">
        <v>1</v>
      </c>
      <c r="G160" s="31" t="s">
        <v>33</v>
      </c>
      <c r="H160">
        <v>1</v>
      </c>
    </row>
    <row r="161" spans="3:8" x14ac:dyDescent="0.25">
      <c r="C161" t="s">
        <v>24</v>
      </c>
      <c r="D161">
        <v>1</v>
      </c>
      <c r="G161" s="31" t="s">
        <v>23</v>
      </c>
      <c r="H161">
        <v>1</v>
      </c>
    </row>
    <row r="162" spans="3:8" x14ac:dyDescent="0.25">
      <c r="C162" t="s">
        <v>22</v>
      </c>
      <c r="D162">
        <v>1</v>
      </c>
      <c r="G162" s="31" t="s">
        <v>34</v>
      </c>
      <c r="H162">
        <v>1</v>
      </c>
    </row>
    <row r="163" spans="3:8" x14ac:dyDescent="0.25">
      <c r="C163" t="s">
        <v>18</v>
      </c>
      <c r="D163">
        <v>1</v>
      </c>
      <c r="G163" s="31" t="s">
        <v>19</v>
      </c>
      <c r="H163">
        <v>1</v>
      </c>
    </row>
    <row r="164" spans="3:8" x14ac:dyDescent="0.25">
      <c r="C164" t="s">
        <v>9</v>
      </c>
      <c r="D164">
        <v>1</v>
      </c>
      <c r="G164" s="31" t="s">
        <v>13</v>
      </c>
      <c r="H164">
        <v>1</v>
      </c>
    </row>
    <row r="165" spans="3:8" x14ac:dyDescent="0.25">
      <c r="C165" t="s">
        <v>18</v>
      </c>
      <c r="D165">
        <v>1</v>
      </c>
      <c r="G165" s="31" t="s">
        <v>22</v>
      </c>
      <c r="H165">
        <v>1</v>
      </c>
    </row>
    <row r="166" spans="3:8" x14ac:dyDescent="0.25">
      <c r="C166" t="s">
        <v>14</v>
      </c>
      <c r="D166">
        <v>1</v>
      </c>
      <c r="G166" s="31" t="s">
        <v>7</v>
      </c>
      <c r="H166">
        <v>1</v>
      </c>
    </row>
    <row r="167" spans="3:8" x14ac:dyDescent="0.25">
      <c r="C167" t="s">
        <v>7</v>
      </c>
      <c r="D167">
        <v>1</v>
      </c>
      <c r="G167" s="31" t="s">
        <v>13</v>
      </c>
      <c r="H167">
        <v>1</v>
      </c>
    </row>
    <row r="168" spans="3:8" x14ac:dyDescent="0.25">
      <c r="C168" t="s">
        <v>13</v>
      </c>
      <c r="D168">
        <v>1</v>
      </c>
      <c r="G168" s="31" t="s">
        <v>7</v>
      </c>
      <c r="H168">
        <v>1</v>
      </c>
    </row>
    <row r="169" spans="3:8" x14ac:dyDescent="0.25">
      <c r="C169" t="s">
        <v>32</v>
      </c>
      <c r="D169">
        <v>1</v>
      </c>
      <c r="G169" s="31" t="s">
        <v>40</v>
      </c>
      <c r="H169">
        <v>1</v>
      </c>
    </row>
    <row r="170" spans="3:8" x14ac:dyDescent="0.25">
      <c r="C170" t="s">
        <v>18</v>
      </c>
      <c r="D170">
        <v>1</v>
      </c>
      <c r="G170" s="31" t="s">
        <v>30</v>
      </c>
      <c r="H170">
        <v>1</v>
      </c>
    </row>
    <row r="171" spans="3:8" x14ac:dyDescent="0.25">
      <c r="C171" t="s">
        <v>26</v>
      </c>
      <c r="D171">
        <v>1</v>
      </c>
      <c r="G171" s="31" t="s">
        <v>8</v>
      </c>
      <c r="H171">
        <v>1</v>
      </c>
    </row>
    <row r="172" spans="3:8" x14ac:dyDescent="0.25">
      <c r="C172" t="s">
        <v>7</v>
      </c>
      <c r="D172">
        <v>1</v>
      </c>
      <c r="G172" s="31" t="s">
        <v>19</v>
      </c>
      <c r="H172">
        <v>1</v>
      </c>
    </row>
    <row r="173" spans="3:8" x14ac:dyDescent="0.25">
      <c r="C173" t="s">
        <v>21</v>
      </c>
      <c r="D173">
        <v>1</v>
      </c>
      <c r="G173" s="31" t="s">
        <v>15</v>
      </c>
      <c r="H173">
        <v>1</v>
      </c>
    </row>
    <row r="174" spans="3:8" x14ac:dyDescent="0.25">
      <c r="C174" t="s">
        <v>12</v>
      </c>
      <c r="D174">
        <v>1</v>
      </c>
      <c r="G174" s="31" t="s">
        <v>10</v>
      </c>
      <c r="H174">
        <v>1</v>
      </c>
    </row>
    <row r="175" spans="3:8" x14ac:dyDescent="0.25">
      <c r="C175" t="s">
        <v>40</v>
      </c>
      <c r="D175">
        <v>1</v>
      </c>
      <c r="G175" s="31" t="s">
        <v>36</v>
      </c>
      <c r="H175">
        <v>1</v>
      </c>
    </row>
    <row r="176" spans="3:8" x14ac:dyDescent="0.25">
      <c r="C176" t="s">
        <v>28</v>
      </c>
      <c r="D176">
        <v>1</v>
      </c>
      <c r="G176" s="31" t="s">
        <v>12</v>
      </c>
      <c r="H176">
        <v>1</v>
      </c>
    </row>
    <row r="177" spans="3:8" x14ac:dyDescent="0.25">
      <c r="C177" t="s">
        <v>30</v>
      </c>
      <c r="D177">
        <v>1</v>
      </c>
      <c r="G177" s="31" t="s">
        <v>20</v>
      </c>
      <c r="H177">
        <v>1</v>
      </c>
    </row>
    <row r="178" spans="3:8" x14ac:dyDescent="0.25">
      <c r="C178" t="s">
        <v>23</v>
      </c>
      <c r="D178">
        <v>1</v>
      </c>
      <c r="G178" s="31" t="s">
        <v>20</v>
      </c>
      <c r="H178">
        <v>1</v>
      </c>
    </row>
    <row r="179" spans="3:8" x14ac:dyDescent="0.25">
      <c r="C179" t="s">
        <v>12</v>
      </c>
      <c r="D179">
        <v>1</v>
      </c>
      <c r="G179" s="31" t="s">
        <v>8</v>
      </c>
      <c r="H179">
        <v>1</v>
      </c>
    </row>
    <row r="180" spans="3:8" x14ac:dyDescent="0.25">
      <c r="C180" t="s">
        <v>37</v>
      </c>
      <c r="D180">
        <v>1</v>
      </c>
      <c r="G180" s="31" t="s">
        <v>34</v>
      </c>
      <c r="H180">
        <v>1</v>
      </c>
    </row>
    <row r="181" spans="3:8" x14ac:dyDescent="0.25">
      <c r="C181" t="s">
        <v>12</v>
      </c>
      <c r="D181">
        <v>1</v>
      </c>
      <c r="G181" s="31" t="s">
        <v>19</v>
      </c>
      <c r="H181">
        <v>1</v>
      </c>
    </row>
    <row r="182" spans="3:8" x14ac:dyDescent="0.25">
      <c r="C182" t="s">
        <v>17</v>
      </c>
      <c r="D182">
        <v>1</v>
      </c>
      <c r="G182" s="31" t="s">
        <v>18</v>
      </c>
      <c r="H182">
        <v>1</v>
      </c>
    </row>
    <row r="183" spans="3:8" x14ac:dyDescent="0.25">
      <c r="C183" t="s">
        <v>26</v>
      </c>
      <c r="D183">
        <v>1</v>
      </c>
      <c r="G183" s="31" t="s">
        <v>10</v>
      </c>
      <c r="H183">
        <v>1</v>
      </c>
    </row>
    <row r="184" spans="3:8" x14ac:dyDescent="0.25">
      <c r="C184" t="s">
        <v>9</v>
      </c>
      <c r="D184">
        <v>1</v>
      </c>
      <c r="G184" s="31" t="s">
        <v>14</v>
      </c>
      <c r="H184">
        <v>1</v>
      </c>
    </row>
    <row r="185" spans="3:8" x14ac:dyDescent="0.25">
      <c r="C185" t="s">
        <v>32</v>
      </c>
      <c r="D185">
        <v>1</v>
      </c>
      <c r="G185" s="31" t="s">
        <v>13</v>
      </c>
      <c r="H185">
        <v>1</v>
      </c>
    </row>
    <row r="186" spans="3:8" x14ac:dyDescent="0.25">
      <c r="C186" t="s">
        <v>8</v>
      </c>
      <c r="D186">
        <v>1</v>
      </c>
      <c r="G186" s="31" t="s">
        <v>19</v>
      </c>
      <c r="H186">
        <v>1</v>
      </c>
    </row>
    <row r="187" spans="3:8" x14ac:dyDescent="0.25">
      <c r="C187" t="s">
        <v>15</v>
      </c>
      <c r="D187">
        <v>1</v>
      </c>
      <c r="G187" s="31" t="s">
        <v>38</v>
      </c>
      <c r="H187">
        <v>1</v>
      </c>
    </row>
    <row r="188" spans="3:8" x14ac:dyDescent="0.25">
      <c r="C188" t="s">
        <v>7</v>
      </c>
      <c r="D188">
        <v>1</v>
      </c>
      <c r="G188" s="31" t="s">
        <v>10</v>
      </c>
      <c r="H188">
        <v>1</v>
      </c>
    </row>
    <row r="189" spans="3:8" x14ac:dyDescent="0.25">
      <c r="C189" t="s">
        <v>19</v>
      </c>
      <c r="D189">
        <v>1</v>
      </c>
      <c r="G189" s="31" t="s">
        <v>32</v>
      </c>
      <c r="H189">
        <v>1</v>
      </c>
    </row>
    <row r="190" spans="3:8" x14ac:dyDescent="0.25">
      <c r="C190" t="s">
        <v>11</v>
      </c>
      <c r="D190">
        <v>1</v>
      </c>
      <c r="G190" s="31" t="s">
        <v>32</v>
      </c>
      <c r="H190">
        <v>1</v>
      </c>
    </row>
    <row r="191" spans="3:8" x14ac:dyDescent="0.25">
      <c r="C191" t="s">
        <v>38</v>
      </c>
      <c r="D191">
        <v>1</v>
      </c>
      <c r="G191" s="31" t="s">
        <v>14</v>
      </c>
      <c r="H191">
        <v>1</v>
      </c>
    </row>
    <row r="192" spans="3:8" x14ac:dyDescent="0.25">
      <c r="C192" t="s">
        <v>9</v>
      </c>
      <c r="D192">
        <v>1</v>
      </c>
      <c r="G192" s="31" t="s">
        <v>10</v>
      </c>
      <c r="H192">
        <v>1</v>
      </c>
    </row>
    <row r="193" spans="3:8" x14ac:dyDescent="0.25">
      <c r="C193" t="s">
        <v>19</v>
      </c>
      <c r="D193">
        <v>1</v>
      </c>
      <c r="G193" s="31" t="s">
        <v>14</v>
      </c>
      <c r="H193">
        <v>1</v>
      </c>
    </row>
    <row r="194" spans="3:8" x14ac:dyDescent="0.25">
      <c r="C194" t="s">
        <v>12</v>
      </c>
      <c r="D194">
        <v>1</v>
      </c>
      <c r="G194" s="31" t="s">
        <v>38</v>
      </c>
      <c r="H194">
        <v>1</v>
      </c>
    </row>
    <row r="195" spans="3:8" x14ac:dyDescent="0.25">
      <c r="C195" t="s">
        <v>32</v>
      </c>
      <c r="D195">
        <v>1</v>
      </c>
      <c r="G195" s="31" t="s">
        <v>7</v>
      </c>
      <c r="H195">
        <v>1</v>
      </c>
    </row>
    <row r="196" spans="3:8" x14ac:dyDescent="0.25">
      <c r="C196" t="s">
        <v>12</v>
      </c>
      <c r="D196">
        <v>1</v>
      </c>
      <c r="G196" s="31" t="s">
        <v>17</v>
      </c>
      <c r="H196">
        <v>1</v>
      </c>
    </row>
    <row r="197" spans="3:8" x14ac:dyDescent="0.25">
      <c r="C197" t="s">
        <v>10</v>
      </c>
      <c r="D197">
        <v>1</v>
      </c>
      <c r="G197" s="31" t="s">
        <v>26</v>
      </c>
      <c r="H197">
        <v>1</v>
      </c>
    </row>
    <row r="198" spans="3:8" x14ac:dyDescent="0.25">
      <c r="C198" t="s">
        <v>39</v>
      </c>
      <c r="D198">
        <v>1</v>
      </c>
      <c r="G198" s="31" t="s">
        <v>19</v>
      </c>
      <c r="H198">
        <v>1</v>
      </c>
    </row>
    <row r="199" spans="3:8" x14ac:dyDescent="0.25">
      <c r="C199" t="s">
        <v>19</v>
      </c>
      <c r="D199">
        <v>1</v>
      </c>
      <c r="G199" s="31" t="s">
        <v>39</v>
      </c>
      <c r="H199">
        <v>1</v>
      </c>
    </row>
    <row r="200" spans="3:8" x14ac:dyDescent="0.25">
      <c r="C200" t="s">
        <v>31</v>
      </c>
      <c r="D200">
        <v>1</v>
      </c>
      <c r="G200" s="31" t="s">
        <v>11</v>
      </c>
      <c r="H200">
        <v>1</v>
      </c>
    </row>
    <row r="201" spans="3:8" x14ac:dyDescent="0.25">
      <c r="C201" t="s">
        <v>12</v>
      </c>
      <c r="D201">
        <v>1</v>
      </c>
      <c r="G201" s="31" t="s">
        <v>10</v>
      </c>
      <c r="H201">
        <v>1</v>
      </c>
    </row>
    <row r="202" spans="3:8" x14ac:dyDescent="0.25">
      <c r="C202" t="s">
        <v>29</v>
      </c>
      <c r="D202">
        <v>1</v>
      </c>
      <c r="G202" s="31" t="s">
        <v>22</v>
      </c>
      <c r="H202">
        <v>1</v>
      </c>
    </row>
    <row r="203" spans="3:8" x14ac:dyDescent="0.25">
      <c r="C203" t="s">
        <v>40</v>
      </c>
      <c r="D203">
        <v>1</v>
      </c>
      <c r="G203" s="31" t="s">
        <v>38</v>
      </c>
      <c r="H203">
        <v>1</v>
      </c>
    </row>
    <row r="204" spans="3:8" x14ac:dyDescent="0.25">
      <c r="C204" t="s">
        <v>16</v>
      </c>
      <c r="D204">
        <v>1</v>
      </c>
      <c r="G204" s="31" t="s">
        <v>24</v>
      </c>
      <c r="H204">
        <v>1</v>
      </c>
    </row>
    <row r="205" spans="3:8" x14ac:dyDescent="0.25">
      <c r="C205" t="s">
        <v>34</v>
      </c>
      <c r="D205">
        <v>1</v>
      </c>
      <c r="G205" s="31" t="s">
        <v>40</v>
      </c>
      <c r="H205">
        <v>1</v>
      </c>
    </row>
    <row r="206" spans="3:8" x14ac:dyDescent="0.25">
      <c r="C206" t="s">
        <v>24</v>
      </c>
      <c r="D206">
        <v>1</v>
      </c>
      <c r="G206" s="31" t="s">
        <v>18</v>
      </c>
      <c r="H206">
        <v>1</v>
      </c>
    </row>
    <row r="207" spans="3:8" x14ac:dyDescent="0.25">
      <c r="C207" t="s">
        <v>16</v>
      </c>
      <c r="D207">
        <v>1</v>
      </c>
      <c r="G207" s="31" t="s">
        <v>7</v>
      </c>
      <c r="H207">
        <v>1</v>
      </c>
    </row>
    <row r="208" spans="3:8" x14ac:dyDescent="0.25">
      <c r="C208" t="s">
        <v>12</v>
      </c>
      <c r="D208">
        <v>1</v>
      </c>
      <c r="G208" s="31" t="s">
        <v>37</v>
      </c>
      <c r="H208">
        <v>1</v>
      </c>
    </row>
    <row r="209" spans="3:8" x14ac:dyDescent="0.25">
      <c r="C209" t="s">
        <v>16</v>
      </c>
      <c r="D209">
        <v>1</v>
      </c>
      <c r="G209" s="31" t="s">
        <v>7</v>
      </c>
      <c r="H209">
        <v>1</v>
      </c>
    </row>
    <row r="210" spans="3:8" x14ac:dyDescent="0.25">
      <c r="C210" t="s">
        <v>34</v>
      </c>
      <c r="D210">
        <v>1</v>
      </c>
      <c r="G210" s="31" t="s">
        <v>38</v>
      </c>
      <c r="H210">
        <v>1</v>
      </c>
    </row>
    <row r="211" spans="3:8" x14ac:dyDescent="0.25">
      <c r="C211" t="s">
        <v>13</v>
      </c>
      <c r="D211">
        <v>1</v>
      </c>
      <c r="G211" s="31" t="s">
        <v>21</v>
      </c>
      <c r="H211">
        <v>1</v>
      </c>
    </row>
    <row r="212" spans="3:8" x14ac:dyDescent="0.25">
      <c r="C212" t="s">
        <v>40</v>
      </c>
      <c r="D212">
        <v>1</v>
      </c>
      <c r="G212" s="31" t="s">
        <v>13</v>
      </c>
      <c r="H212">
        <v>1</v>
      </c>
    </row>
    <row r="213" spans="3:8" x14ac:dyDescent="0.25">
      <c r="C213" t="s">
        <v>7</v>
      </c>
      <c r="D213">
        <v>1</v>
      </c>
      <c r="G213" s="31" t="s">
        <v>22</v>
      </c>
      <c r="H213">
        <v>1</v>
      </c>
    </row>
    <row r="214" spans="3:8" x14ac:dyDescent="0.25">
      <c r="C214" t="s">
        <v>19</v>
      </c>
      <c r="D214">
        <v>1</v>
      </c>
      <c r="G214" s="31" t="s">
        <v>26</v>
      </c>
      <c r="H214">
        <v>1</v>
      </c>
    </row>
    <row r="215" spans="3:8" x14ac:dyDescent="0.25">
      <c r="C215" t="s">
        <v>37</v>
      </c>
      <c r="D215">
        <v>1</v>
      </c>
      <c r="G215" s="31" t="s">
        <v>18</v>
      </c>
      <c r="H215">
        <v>1</v>
      </c>
    </row>
    <row r="216" spans="3:8" x14ac:dyDescent="0.25">
      <c r="C216" t="s">
        <v>17</v>
      </c>
      <c r="D216">
        <v>1</v>
      </c>
      <c r="G216" s="31" t="s">
        <v>28</v>
      </c>
      <c r="H216">
        <v>1</v>
      </c>
    </row>
    <row r="217" spans="3:8" x14ac:dyDescent="0.25">
      <c r="C217" t="s">
        <v>7</v>
      </c>
      <c r="D217">
        <v>1</v>
      </c>
      <c r="G217" s="31" t="s">
        <v>14</v>
      </c>
      <c r="H217">
        <v>1</v>
      </c>
    </row>
    <row r="218" spans="3:8" x14ac:dyDescent="0.25">
      <c r="C218" t="s">
        <v>29</v>
      </c>
      <c r="D218">
        <v>1</v>
      </c>
      <c r="G218" s="31" t="s">
        <v>10</v>
      </c>
      <c r="H218">
        <v>1</v>
      </c>
    </row>
    <row r="219" spans="3:8" x14ac:dyDescent="0.25">
      <c r="C219" t="s">
        <v>35</v>
      </c>
      <c r="D219">
        <v>1</v>
      </c>
      <c r="G219" s="31" t="s">
        <v>16</v>
      </c>
      <c r="H219">
        <v>1</v>
      </c>
    </row>
    <row r="220" spans="3:8" x14ac:dyDescent="0.25">
      <c r="C220" t="s">
        <v>33</v>
      </c>
      <c r="D220">
        <v>1</v>
      </c>
      <c r="G220" s="31" t="s">
        <v>32</v>
      </c>
      <c r="H220">
        <v>1</v>
      </c>
    </row>
    <row r="221" spans="3:8" x14ac:dyDescent="0.25">
      <c r="C221" t="s">
        <v>32</v>
      </c>
      <c r="D221">
        <v>1</v>
      </c>
      <c r="G221" s="31" t="s">
        <v>10</v>
      </c>
      <c r="H221">
        <v>1</v>
      </c>
    </row>
    <row r="222" spans="3:8" x14ac:dyDescent="0.25">
      <c r="C222" t="s">
        <v>14</v>
      </c>
      <c r="D222">
        <v>1</v>
      </c>
      <c r="G222" s="31" t="s">
        <v>10</v>
      </c>
      <c r="H222">
        <v>1</v>
      </c>
    </row>
    <row r="223" spans="3:8" x14ac:dyDescent="0.25">
      <c r="C223" t="s">
        <v>21</v>
      </c>
      <c r="D223">
        <v>1</v>
      </c>
      <c r="G223" s="31" t="s">
        <v>10</v>
      </c>
      <c r="H223">
        <v>1</v>
      </c>
    </row>
    <row r="224" spans="3:8" x14ac:dyDescent="0.25">
      <c r="C224" t="s">
        <v>10</v>
      </c>
      <c r="D224">
        <v>1</v>
      </c>
      <c r="G224" s="31" t="s">
        <v>14</v>
      </c>
      <c r="H224">
        <v>1</v>
      </c>
    </row>
    <row r="225" spans="3:8" x14ac:dyDescent="0.25">
      <c r="C225" t="s">
        <v>7</v>
      </c>
      <c r="D225">
        <v>1</v>
      </c>
      <c r="G225" s="31" t="s">
        <v>35</v>
      </c>
      <c r="H225">
        <v>1</v>
      </c>
    </row>
    <row r="226" spans="3:8" x14ac:dyDescent="0.25">
      <c r="C226" t="s">
        <v>7</v>
      </c>
      <c r="D226">
        <v>1</v>
      </c>
      <c r="G226" s="31" t="s">
        <v>35</v>
      </c>
      <c r="H226">
        <v>1</v>
      </c>
    </row>
    <row r="227" spans="3:8" x14ac:dyDescent="0.25">
      <c r="C227" t="s">
        <v>39</v>
      </c>
      <c r="D227">
        <v>1</v>
      </c>
      <c r="G227" s="31" t="s">
        <v>25</v>
      </c>
      <c r="H227">
        <v>1</v>
      </c>
    </row>
    <row r="228" spans="3:8" x14ac:dyDescent="0.25">
      <c r="C228" t="s">
        <v>39</v>
      </c>
      <c r="D228">
        <v>1</v>
      </c>
      <c r="G228" s="31" t="s">
        <v>19</v>
      </c>
      <c r="H228">
        <v>1</v>
      </c>
    </row>
    <row r="229" spans="3:8" x14ac:dyDescent="0.25">
      <c r="C229" t="s">
        <v>15</v>
      </c>
      <c r="D229">
        <v>1</v>
      </c>
      <c r="G229" s="31" t="s">
        <v>28</v>
      </c>
      <c r="H229">
        <v>1</v>
      </c>
    </row>
    <row r="230" spans="3:8" x14ac:dyDescent="0.25">
      <c r="C230" t="s">
        <v>32</v>
      </c>
      <c r="D230">
        <v>1</v>
      </c>
      <c r="G230" s="31" t="s">
        <v>23</v>
      </c>
      <c r="H230">
        <v>1</v>
      </c>
    </row>
    <row r="231" spans="3:8" x14ac:dyDescent="0.25">
      <c r="C231" t="s">
        <v>37</v>
      </c>
      <c r="D231">
        <v>1</v>
      </c>
      <c r="G231" s="31" t="s">
        <v>25</v>
      </c>
      <c r="H231">
        <v>1</v>
      </c>
    </row>
    <row r="232" spans="3:8" x14ac:dyDescent="0.25">
      <c r="C232" t="s">
        <v>19</v>
      </c>
      <c r="D232">
        <v>1</v>
      </c>
      <c r="G232" s="31" t="s">
        <v>32</v>
      </c>
      <c r="H232">
        <v>1</v>
      </c>
    </row>
    <row r="233" spans="3:8" x14ac:dyDescent="0.25">
      <c r="C233" t="s">
        <v>30</v>
      </c>
      <c r="D233">
        <v>1</v>
      </c>
      <c r="G233" s="31" t="s">
        <v>7</v>
      </c>
      <c r="H233">
        <v>1</v>
      </c>
    </row>
    <row r="234" spans="3:8" x14ac:dyDescent="0.25">
      <c r="C234" t="s">
        <v>39</v>
      </c>
      <c r="D234">
        <v>1</v>
      </c>
      <c r="G234" s="31" t="s">
        <v>13</v>
      </c>
      <c r="H234">
        <v>1</v>
      </c>
    </row>
    <row r="235" spans="3:8" x14ac:dyDescent="0.25">
      <c r="C235" t="s">
        <v>7</v>
      </c>
      <c r="D235">
        <v>1</v>
      </c>
      <c r="G235" s="31" t="s">
        <v>15</v>
      </c>
      <c r="H235">
        <v>1</v>
      </c>
    </row>
    <row r="236" spans="3:8" x14ac:dyDescent="0.25">
      <c r="C236" t="s">
        <v>39</v>
      </c>
      <c r="D236">
        <v>1</v>
      </c>
      <c r="G236" s="31" t="s">
        <v>26</v>
      </c>
      <c r="H236">
        <v>1</v>
      </c>
    </row>
    <row r="237" spans="3:8" x14ac:dyDescent="0.25">
      <c r="C237" t="s">
        <v>25</v>
      </c>
      <c r="D237">
        <v>1</v>
      </c>
      <c r="G237" s="31" t="s">
        <v>21</v>
      </c>
      <c r="H237">
        <v>1</v>
      </c>
    </row>
    <row r="238" spans="3:8" x14ac:dyDescent="0.25">
      <c r="C238" t="s">
        <v>23</v>
      </c>
      <c r="D238">
        <v>1</v>
      </c>
      <c r="G238" s="31" t="s">
        <v>7</v>
      </c>
      <c r="H238">
        <v>1</v>
      </c>
    </row>
    <row r="239" spans="3:8" x14ac:dyDescent="0.25">
      <c r="C239" t="s">
        <v>8</v>
      </c>
      <c r="D239">
        <v>1</v>
      </c>
      <c r="G239" s="31" t="s">
        <v>21</v>
      </c>
      <c r="H239">
        <v>1</v>
      </c>
    </row>
    <row r="240" spans="3:8" x14ac:dyDescent="0.25">
      <c r="C240" t="s">
        <v>14</v>
      </c>
      <c r="D240">
        <v>1</v>
      </c>
      <c r="G240" s="31" t="s">
        <v>36</v>
      </c>
      <c r="H240">
        <v>1</v>
      </c>
    </row>
    <row r="241" spans="3:8" x14ac:dyDescent="0.25">
      <c r="C241" t="s">
        <v>16</v>
      </c>
      <c r="D241">
        <v>1</v>
      </c>
      <c r="G241" s="31" t="s">
        <v>34</v>
      </c>
      <c r="H241">
        <v>1</v>
      </c>
    </row>
    <row r="242" spans="3:8" x14ac:dyDescent="0.25">
      <c r="C242" t="s">
        <v>18</v>
      </c>
      <c r="D242">
        <v>1</v>
      </c>
      <c r="G242" s="31" t="s">
        <v>35</v>
      </c>
      <c r="H242">
        <v>1</v>
      </c>
    </row>
    <row r="243" spans="3:8" x14ac:dyDescent="0.25">
      <c r="C243" t="s">
        <v>18</v>
      </c>
      <c r="D243">
        <v>1</v>
      </c>
      <c r="G243" s="31" t="s">
        <v>27</v>
      </c>
      <c r="H243">
        <v>1</v>
      </c>
    </row>
    <row r="244" spans="3:8" x14ac:dyDescent="0.25">
      <c r="C244" t="s">
        <v>10</v>
      </c>
      <c r="D244">
        <v>1</v>
      </c>
      <c r="G244" s="31" t="s">
        <v>31</v>
      </c>
      <c r="H244">
        <v>1</v>
      </c>
    </row>
    <row r="245" spans="3:8" x14ac:dyDescent="0.25">
      <c r="C245" t="s">
        <v>7</v>
      </c>
      <c r="D245">
        <v>1</v>
      </c>
      <c r="G245" s="31" t="s">
        <v>39</v>
      </c>
      <c r="H245">
        <v>1</v>
      </c>
    </row>
    <row r="246" spans="3:8" x14ac:dyDescent="0.25">
      <c r="C246" t="s">
        <v>17</v>
      </c>
      <c r="D246">
        <v>1</v>
      </c>
      <c r="G246" s="31" t="s">
        <v>17</v>
      </c>
      <c r="H246">
        <v>1</v>
      </c>
    </row>
    <row r="247" spans="3:8" x14ac:dyDescent="0.25">
      <c r="C247" t="s">
        <v>31</v>
      </c>
      <c r="D247">
        <v>1</v>
      </c>
      <c r="G247" s="31" t="s">
        <v>21</v>
      </c>
      <c r="H247">
        <v>1</v>
      </c>
    </row>
    <row r="248" spans="3:8" x14ac:dyDescent="0.25">
      <c r="C248" t="s">
        <v>13</v>
      </c>
      <c r="D248">
        <v>1</v>
      </c>
      <c r="G248" s="31" t="s">
        <v>39</v>
      </c>
      <c r="H248">
        <v>1</v>
      </c>
    </row>
    <row r="249" spans="3:8" x14ac:dyDescent="0.25">
      <c r="C249" t="s">
        <v>32</v>
      </c>
      <c r="D249">
        <v>1</v>
      </c>
      <c r="G249" s="31" t="s">
        <v>23</v>
      </c>
      <c r="H249">
        <v>1</v>
      </c>
    </row>
    <row r="250" spans="3:8" x14ac:dyDescent="0.25">
      <c r="C250" t="s">
        <v>11</v>
      </c>
      <c r="D250">
        <v>1</v>
      </c>
      <c r="G250" s="31" t="s">
        <v>32</v>
      </c>
      <c r="H250">
        <v>1</v>
      </c>
    </row>
    <row r="251" spans="3:8" x14ac:dyDescent="0.25">
      <c r="C251" t="s">
        <v>37</v>
      </c>
      <c r="D251">
        <v>1</v>
      </c>
      <c r="G251" s="31" t="s">
        <v>32</v>
      </c>
      <c r="H251">
        <v>1</v>
      </c>
    </row>
    <row r="252" spans="3:8" x14ac:dyDescent="0.25">
      <c r="C252" t="s">
        <v>16</v>
      </c>
      <c r="D252">
        <v>1</v>
      </c>
      <c r="G252" s="31" t="s">
        <v>19</v>
      </c>
      <c r="H252">
        <v>1</v>
      </c>
    </row>
    <row r="253" spans="3:8" x14ac:dyDescent="0.25">
      <c r="C253" t="s">
        <v>33</v>
      </c>
      <c r="D253">
        <v>1</v>
      </c>
      <c r="G253" s="31" t="s">
        <v>28</v>
      </c>
      <c r="H253">
        <v>1</v>
      </c>
    </row>
    <row r="254" spans="3:8" x14ac:dyDescent="0.25">
      <c r="C254" t="s">
        <v>23</v>
      </c>
      <c r="D254">
        <v>1</v>
      </c>
      <c r="G254" s="31" t="s">
        <v>34</v>
      </c>
      <c r="H254">
        <v>1</v>
      </c>
    </row>
    <row r="255" spans="3:8" x14ac:dyDescent="0.25">
      <c r="C255" t="s">
        <v>39</v>
      </c>
      <c r="D255">
        <v>1</v>
      </c>
      <c r="G255" s="31" t="s">
        <v>21</v>
      </c>
      <c r="H255">
        <v>1</v>
      </c>
    </row>
    <row r="256" spans="3:8" x14ac:dyDescent="0.25">
      <c r="C256" t="s">
        <v>8</v>
      </c>
      <c r="D256">
        <v>1</v>
      </c>
      <c r="G256" s="31" t="s">
        <v>11</v>
      </c>
      <c r="H256">
        <v>1</v>
      </c>
    </row>
    <row r="257" spans="3:8" x14ac:dyDescent="0.25">
      <c r="C257" t="s">
        <v>36</v>
      </c>
      <c r="D257">
        <v>1</v>
      </c>
      <c r="G257" s="31" t="s">
        <v>34</v>
      </c>
      <c r="H257">
        <v>1</v>
      </c>
    </row>
    <row r="258" spans="3:8" x14ac:dyDescent="0.25">
      <c r="C258" t="s">
        <v>26</v>
      </c>
      <c r="D258">
        <v>1</v>
      </c>
      <c r="G258" s="31" t="s">
        <v>24</v>
      </c>
      <c r="H258">
        <v>1</v>
      </c>
    </row>
    <row r="259" spans="3:8" x14ac:dyDescent="0.25">
      <c r="C259" t="s">
        <v>10</v>
      </c>
      <c r="D259">
        <v>1</v>
      </c>
      <c r="G259" s="31" t="s">
        <v>11</v>
      </c>
      <c r="H259">
        <v>1</v>
      </c>
    </row>
    <row r="260" spans="3:8" x14ac:dyDescent="0.25">
      <c r="C260" t="s">
        <v>24</v>
      </c>
      <c r="D260">
        <v>1</v>
      </c>
      <c r="G260" s="31" t="s">
        <v>16</v>
      </c>
      <c r="H260">
        <v>1</v>
      </c>
    </row>
    <row r="261" spans="3:8" x14ac:dyDescent="0.25">
      <c r="C261" t="s">
        <v>34</v>
      </c>
      <c r="D261">
        <v>1</v>
      </c>
      <c r="G261" s="31" t="s">
        <v>35</v>
      </c>
      <c r="H261">
        <v>1</v>
      </c>
    </row>
    <row r="262" spans="3:8" x14ac:dyDescent="0.25">
      <c r="C262" t="s">
        <v>27</v>
      </c>
      <c r="D262">
        <v>1</v>
      </c>
      <c r="G262" s="31" t="s">
        <v>8</v>
      </c>
      <c r="H262">
        <v>1</v>
      </c>
    </row>
    <row r="263" spans="3:8" x14ac:dyDescent="0.25">
      <c r="C263" t="s">
        <v>19</v>
      </c>
      <c r="D263">
        <v>1</v>
      </c>
      <c r="G263" s="31" t="s">
        <v>37</v>
      </c>
      <c r="H263">
        <v>1</v>
      </c>
    </row>
    <row r="264" spans="3:8" x14ac:dyDescent="0.25">
      <c r="C264" t="s">
        <v>8</v>
      </c>
      <c r="D264">
        <v>1</v>
      </c>
      <c r="G264" s="31" t="s">
        <v>22</v>
      </c>
      <c r="H264">
        <v>1</v>
      </c>
    </row>
    <row r="265" spans="3:8" x14ac:dyDescent="0.25">
      <c r="C265" t="s">
        <v>30</v>
      </c>
      <c r="D265">
        <v>1</v>
      </c>
      <c r="G265" s="31" t="s">
        <v>32</v>
      </c>
      <c r="H265">
        <v>1</v>
      </c>
    </row>
    <row r="266" spans="3:8" x14ac:dyDescent="0.25">
      <c r="C266" t="s">
        <v>16</v>
      </c>
      <c r="D266">
        <v>1</v>
      </c>
      <c r="G266" s="31" t="s">
        <v>34</v>
      </c>
      <c r="H266">
        <v>1</v>
      </c>
    </row>
    <row r="267" spans="3:8" x14ac:dyDescent="0.25">
      <c r="C267" t="s">
        <v>31</v>
      </c>
      <c r="D267">
        <v>1</v>
      </c>
      <c r="G267" s="31" t="s">
        <v>20</v>
      </c>
      <c r="H267">
        <v>1</v>
      </c>
    </row>
    <row r="268" spans="3:8" x14ac:dyDescent="0.25">
      <c r="C268" t="s">
        <v>18</v>
      </c>
      <c r="D268">
        <v>1</v>
      </c>
      <c r="G268" s="31" t="s">
        <v>20</v>
      </c>
      <c r="H268">
        <v>1</v>
      </c>
    </row>
    <row r="269" spans="3:8" x14ac:dyDescent="0.25">
      <c r="C269" t="s">
        <v>34</v>
      </c>
      <c r="D269">
        <v>1</v>
      </c>
      <c r="G269" s="31" t="s">
        <v>7</v>
      </c>
      <c r="H269">
        <v>1</v>
      </c>
    </row>
    <row r="270" spans="3:8" x14ac:dyDescent="0.25">
      <c r="C270" t="s">
        <v>26</v>
      </c>
      <c r="D270">
        <v>1</v>
      </c>
      <c r="G270" s="31" t="s">
        <v>15</v>
      </c>
      <c r="H270">
        <v>1</v>
      </c>
    </row>
    <row r="271" spans="3:8" x14ac:dyDescent="0.25">
      <c r="C271" t="s">
        <v>21</v>
      </c>
      <c r="D271">
        <v>1</v>
      </c>
      <c r="G271" s="31" t="s">
        <v>21</v>
      </c>
      <c r="H271">
        <v>1</v>
      </c>
    </row>
    <row r="272" spans="3:8" x14ac:dyDescent="0.25">
      <c r="C272" t="s">
        <v>11</v>
      </c>
      <c r="D272">
        <v>1</v>
      </c>
      <c r="G272" s="31" t="s">
        <v>17</v>
      </c>
      <c r="H272">
        <v>1</v>
      </c>
    </row>
    <row r="273" spans="3:8" x14ac:dyDescent="0.25">
      <c r="C273" t="s">
        <v>18</v>
      </c>
      <c r="D273">
        <v>1</v>
      </c>
      <c r="G273" s="31" t="s">
        <v>14</v>
      </c>
      <c r="H273">
        <v>1</v>
      </c>
    </row>
    <row r="274" spans="3:8" x14ac:dyDescent="0.25">
      <c r="C274" t="s">
        <v>12</v>
      </c>
      <c r="D274">
        <v>1</v>
      </c>
      <c r="G274" s="31" t="s">
        <v>25</v>
      </c>
      <c r="H274">
        <v>1</v>
      </c>
    </row>
    <row r="275" spans="3:8" x14ac:dyDescent="0.25">
      <c r="C275" t="s">
        <v>25</v>
      </c>
      <c r="D275">
        <v>1</v>
      </c>
      <c r="G275" s="31" t="s">
        <v>16</v>
      </c>
      <c r="H275">
        <v>1</v>
      </c>
    </row>
    <row r="276" spans="3:8" x14ac:dyDescent="0.25">
      <c r="C276" t="s">
        <v>30</v>
      </c>
      <c r="D276">
        <v>1</v>
      </c>
      <c r="G276" s="31" t="s">
        <v>20</v>
      </c>
      <c r="H276">
        <v>1</v>
      </c>
    </row>
    <row r="277" spans="3:8" x14ac:dyDescent="0.25">
      <c r="C277" t="s">
        <v>36</v>
      </c>
      <c r="D277">
        <v>1</v>
      </c>
      <c r="G277" s="31" t="s">
        <v>23</v>
      </c>
      <c r="H277">
        <v>1</v>
      </c>
    </row>
    <row r="278" spans="3:8" x14ac:dyDescent="0.25">
      <c r="C278" t="s">
        <v>35</v>
      </c>
      <c r="D278">
        <v>1</v>
      </c>
      <c r="G278" s="31" t="s">
        <v>29</v>
      </c>
      <c r="H278">
        <v>1</v>
      </c>
    </row>
    <row r="279" spans="3:8" x14ac:dyDescent="0.25">
      <c r="C279" t="s">
        <v>8</v>
      </c>
      <c r="D279">
        <v>1</v>
      </c>
      <c r="G279" s="31" t="s">
        <v>28</v>
      </c>
      <c r="H279">
        <v>1</v>
      </c>
    </row>
    <row r="280" spans="3:8" x14ac:dyDescent="0.25">
      <c r="C280" t="s">
        <v>28</v>
      </c>
      <c r="D280">
        <v>1</v>
      </c>
      <c r="G280" s="31" t="s">
        <v>15</v>
      </c>
      <c r="H280">
        <v>1</v>
      </c>
    </row>
    <row r="281" spans="3:8" x14ac:dyDescent="0.25">
      <c r="C281" t="s">
        <v>8</v>
      </c>
      <c r="D281">
        <v>1</v>
      </c>
      <c r="G281" s="31" t="s">
        <v>8</v>
      </c>
      <c r="H281">
        <v>1</v>
      </c>
    </row>
    <row r="282" spans="3:8" x14ac:dyDescent="0.25">
      <c r="C282" t="s">
        <v>38</v>
      </c>
      <c r="D282">
        <v>1</v>
      </c>
      <c r="G282" s="31" t="s">
        <v>20</v>
      </c>
      <c r="H282">
        <v>1</v>
      </c>
    </row>
    <row r="283" spans="3:8" x14ac:dyDescent="0.25">
      <c r="C283" t="s">
        <v>33</v>
      </c>
      <c r="D283">
        <v>1</v>
      </c>
      <c r="G283" s="31" t="s">
        <v>13</v>
      </c>
      <c r="H283">
        <v>1</v>
      </c>
    </row>
    <row r="284" spans="3:8" x14ac:dyDescent="0.25">
      <c r="C284" t="s">
        <v>21</v>
      </c>
      <c r="D284">
        <v>1</v>
      </c>
      <c r="G284" s="31" t="s">
        <v>34</v>
      </c>
      <c r="H284">
        <v>1</v>
      </c>
    </row>
    <row r="285" spans="3:8" x14ac:dyDescent="0.25">
      <c r="C285" t="s">
        <v>16</v>
      </c>
      <c r="D285">
        <v>1</v>
      </c>
      <c r="G285" s="31" t="s">
        <v>27</v>
      </c>
      <c r="H285">
        <v>1</v>
      </c>
    </row>
    <row r="286" spans="3:8" x14ac:dyDescent="0.25">
      <c r="C286" t="s">
        <v>32</v>
      </c>
      <c r="D286">
        <v>1</v>
      </c>
      <c r="G286" s="31" t="s">
        <v>32</v>
      </c>
      <c r="H286">
        <v>1</v>
      </c>
    </row>
    <row r="287" spans="3:8" x14ac:dyDescent="0.25">
      <c r="C287" t="s">
        <v>31</v>
      </c>
      <c r="D287">
        <v>1</v>
      </c>
      <c r="G287" s="31" t="s">
        <v>25</v>
      </c>
      <c r="H287">
        <v>1</v>
      </c>
    </row>
    <row r="288" spans="3:8" x14ac:dyDescent="0.25">
      <c r="C288" t="s">
        <v>8</v>
      </c>
      <c r="D288">
        <v>1</v>
      </c>
      <c r="G288" s="31" t="s">
        <v>18</v>
      </c>
      <c r="H288">
        <v>1</v>
      </c>
    </row>
    <row r="289" spans="3:8" x14ac:dyDescent="0.25">
      <c r="C289" t="s">
        <v>39</v>
      </c>
      <c r="D289">
        <v>1</v>
      </c>
      <c r="G289" s="31" t="s">
        <v>21</v>
      </c>
      <c r="H289">
        <v>1</v>
      </c>
    </row>
    <row r="290" spans="3:8" x14ac:dyDescent="0.25">
      <c r="C290" t="s">
        <v>17</v>
      </c>
      <c r="D290">
        <v>1</v>
      </c>
      <c r="G290" s="31" t="s">
        <v>38</v>
      </c>
      <c r="H290">
        <v>1</v>
      </c>
    </row>
    <row r="291" spans="3:8" x14ac:dyDescent="0.25">
      <c r="C291" t="s">
        <v>24</v>
      </c>
      <c r="D291">
        <v>1</v>
      </c>
      <c r="G291" s="31" t="s">
        <v>21</v>
      </c>
      <c r="H291">
        <v>1</v>
      </c>
    </row>
    <row r="292" spans="3:8" x14ac:dyDescent="0.25">
      <c r="C292" t="s">
        <v>29</v>
      </c>
      <c r="D292">
        <v>1</v>
      </c>
      <c r="G292" s="31" t="s">
        <v>27</v>
      </c>
      <c r="H292">
        <v>1</v>
      </c>
    </row>
    <row r="293" spans="3:8" x14ac:dyDescent="0.25">
      <c r="C293" t="s">
        <v>20</v>
      </c>
      <c r="D293">
        <v>1</v>
      </c>
      <c r="G293" s="31" t="s">
        <v>18</v>
      </c>
      <c r="H293">
        <v>1</v>
      </c>
    </row>
    <row r="294" spans="3:8" x14ac:dyDescent="0.25">
      <c r="C294" t="s">
        <v>16</v>
      </c>
      <c r="D294">
        <v>1</v>
      </c>
      <c r="G294" s="31" t="s">
        <v>28</v>
      </c>
      <c r="H294">
        <v>1</v>
      </c>
    </row>
    <row r="295" spans="3:8" x14ac:dyDescent="0.25">
      <c r="C295" t="s">
        <v>22</v>
      </c>
      <c r="D295">
        <v>1</v>
      </c>
      <c r="G295" s="31" t="s">
        <v>18</v>
      </c>
      <c r="H295">
        <v>1</v>
      </c>
    </row>
    <row r="296" spans="3:8" x14ac:dyDescent="0.25">
      <c r="C296" t="s">
        <v>31</v>
      </c>
      <c r="D296">
        <v>1</v>
      </c>
      <c r="G296" s="31" t="s">
        <v>11</v>
      </c>
      <c r="H296">
        <v>1</v>
      </c>
    </row>
    <row r="297" spans="3:8" x14ac:dyDescent="0.25">
      <c r="C297" t="s">
        <v>23</v>
      </c>
      <c r="D297">
        <v>1</v>
      </c>
      <c r="G297" s="31" t="s">
        <v>39</v>
      </c>
      <c r="H297">
        <v>1</v>
      </c>
    </row>
    <row r="298" spans="3:8" x14ac:dyDescent="0.25">
      <c r="C298" t="s">
        <v>11</v>
      </c>
      <c r="D298">
        <v>1</v>
      </c>
      <c r="G298" s="31" t="s">
        <v>9</v>
      </c>
      <c r="H298">
        <v>1</v>
      </c>
    </row>
    <row r="299" spans="3:8" x14ac:dyDescent="0.25">
      <c r="C299" t="s">
        <v>17</v>
      </c>
      <c r="D299">
        <v>1</v>
      </c>
      <c r="G299" s="31" t="s">
        <v>16</v>
      </c>
      <c r="H299">
        <v>1</v>
      </c>
    </row>
    <row r="300" spans="3:8" x14ac:dyDescent="0.25">
      <c r="C300" t="s">
        <v>15</v>
      </c>
      <c r="D300">
        <v>1</v>
      </c>
      <c r="G300" s="31" t="s">
        <v>9</v>
      </c>
      <c r="H300">
        <v>1</v>
      </c>
    </row>
    <row r="301" spans="3:8" x14ac:dyDescent="0.25">
      <c r="C301" t="s">
        <v>11</v>
      </c>
      <c r="D301">
        <v>1</v>
      </c>
      <c r="G301" s="31" t="s">
        <v>23</v>
      </c>
      <c r="H301">
        <v>1</v>
      </c>
    </row>
    <row r="302" spans="3:8" x14ac:dyDescent="0.25">
      <c r="C302" t="s">
        <v>17</v>
      </c>
      <c r="D302">
        <v>1</v>
      </c>
      <c r="G302" s="31" t="s">
        <v>11</v>
      </c>
      <c r="H302">
        <v>1</v>
      </c>
    </row>
    <row r="303" spans="3:8" x14ac:dyDescent="0.25">
      <c r="C303" t="s">
        <v>15</v>
      </c>
      <c r="D303">
        <v>1</v>
      </c>
      <c r="G303" s="31" t="s">
        <v>24</v>
      </c>
      <c r="H303">
        <v>1</v>
      </c>
    </row>
    <row r="304" spans="3:8" x14ac:dyDescent="0.25">
      <c r="C304" t="s">
        <v>39</v>
      </c>
      <c r="D304">
        <v>1</v>
      </c>
      <c r="G304" s="31" t="s">
        <v>23</v>
      </c>
      <c r="H304">
        <v>1</v>
      </c>
    </row>
    <row r="305" spans="3:8" x14ac:dyDescent="0.25">
      <c r="C305" t="s">
        <v>37</v>
      </c>
      <c r="D305">
        <v>1</v>
      </c>
      <c r="G305" s="31" t="s">
        <v>26</v>
      </c>
      <c r="H305">
        <v>1</v>
      </c>
    </row>
    <row r="306" spans="3:8" x14ac:dyDescent="0.25">
      <c r="C306" t="s">
        <v>15</v>
      </c>
      <c r="D306">
        <v>1</v>
      </c>
      <c r="G306" s="31" t="s">
        <v>26</v>
      </c>
      <c r="H306">
        <v>1</v>
      </c>
    </row>
    <row r="307" spans="3:8" x14ac:dyDescent="0.25">
      <c r="C307" t="s">
        <v>14</v>
      </c>
      <c r="D307">
        <v>1</v>
      </c>
      <c r="G307" s="31" t="s">
        <v>11</v>
      </c>
      <c r="H307">
        <v>1</v>
      </c>
    </row>
    <row r="308" spans="3:8" x14ac:dyDescent="0.25">
      <c r="C308" t="s">
        <v>24</v>
      </c>
      <c r="D308">
        <v>1</v>
      </c>
      <c r="G308" s="31" t="s">
        <v>25</v>
      </c>
      <c r="H308">
        <v>1</v>
      </c>
    </row>
    <row r="309" spans="3:8" x14ac:dyDescent="0.25">
      <c r="C309" t="s">
        <v>13</v>
      </c>
      <c r="D309">
        <v>1</v>
      </c>
      <c r="G309" s="31" t="s">
        <v>34</v>
      </c>
      <c r="H309">
        <v>1</v>
      </c>
    </row>
    <row r="310" spans="3:8" x14ac:dyDescent="0.25">
      <c r="C310" t="s">
        <v>32</v>
      </c>
      <c r="D310">
        <v>1</v>
      </c>
      <c r="G310" s="31" t="s">
        <v>33</v>
      </c>
      <c r="H310">
        <v>1</v>
      </c>
    </row>
    <row r="311" spans="3:8" x14ac:dyDescent="0.25">
      <c r="C311" t="s">
        <v>13</v>
      </c>
      <c r="D311">
        <v>1</v>
      </c>
      <c r="G311" s="31" t="s">
        <v>20</v>
      </c>
      <c r="H311">
        <v>1</v>
      </c>
    </row>
    <row r="312" spans="3:8" x14ac:dyDescent="0.25">
      <c r="C312" t="s">
        <v>16</v>
      </c>
      <c r="D312">
        <v>1</v>
      </c>
      <c r="G312" s="31" t="s">
        <v>27</v>
      </c>
      <c r="H312">
        <v>1</v>
      </c>
    </row>
    <row r="313" spans="3:8" x14ac:dyDescent="0.25">
      <c r="C313" t="s">
        <v>8</v>
      </c>
      <c r="D313">
        <v>1</v>
      </c>
      <c r="G313" s="31" t="s">
        <v>35</v>
      </c>
      <c r="H313">
        <v>1</v>
      </c>
    </row>
    <row r="314" spans="3:8" x14ac:dyDescent="0.25">
      <c r="C314" t="s">
        <v>14</v>
      </c>
      <c r="D314">
        <v>1</v>
      </c>
      <c r="G314" s="31" t="s">
        <v>32</v>
      </c>
      <c r="H314">
        <v>1</v>
      </c>
    </row>
    <row r="315" spans="3:8" x14ac:dyDescent="0.25">
      <c r="C315" t="s">
        <v>10</v>
      </c>
      <c r="D315">
        <v>1</v>
      </c>
      <c r="G315" s="31" t="s">
        <v>11</v>
      </c>
      <c r="H315">
        <v>1</v>
      </c>
    </row>
    <row r="316" spans="3:8" x14ac:dyDescent="0.25">
      <c r="C316" t="s">
        <v>18</v>
      </c>
      <c r="D316">
        <v>1</v>
      </c>
      <c r="G316" s="31" t="s">
        <v>19</v>
      </c>
      <c r="H316">
        <v>1</v>
      </c>
    </row>
    <row r="317" spans="3:8" x14ac:dyDescent="0.25">
      <c r="C317" t="s">
        <v>30</v>
      </c>
      <c r="D317">
        <v>1</v>
      </c>
      <c r="G317" s="31" t="s">
        <v>33</v>
      </c>
      <c r="H317">
        <v>1</v>
      </c>
    </row>
    <row r="318" spans="3:8" x14ac:dyDescent="0.25">
      <c r="C318" t="s">
        <v>34</v>
      </c>
      <c r="D318">
        <v>1</v>
      </c>
      <c r="G318" s="31" t="s">
        <v>26</v>
      </c>
      <c r="H318">
        <v>1</v>
      </c>
    </row>
    <row r="319" spans="3:8" x14ac:dyDescent="0.25">
      <c r="C319" t="s">
        <v>22</v>
      </c>
      <c r="D319">
        <v>1</v>
      </c>
      <c r="G319" s="31" t="s">
        <v>12</v>
      </c>
      <c r="H319">
        <v>1</v>
      </c>
    </row>
    <row r="320" spans="3:8" x14ac:dyDescent="0.25">
      <c r="C320" t="s">
        <v>8</v>
      </c>
      <c r="D320">
        <v>1</v>
      </c>
      <c r="G320" s="31" t="s">
        <v>15</v>
      </c>
      <c r="H320">
        <v>1</v>
      </c>
    </row>
    <row r="321" spans="3:8" x14ac:dyDescent="0.25">
      <c r="C321" t="s">
        <v>32</v>
      </c>
      <c r="D321">
        <v>1</v>
      </c>
      <c r="G321" s="31" t="s">
        <v>14</v>
      </c>
      <c r="H321">
        <v>1</v>
      </c>
    </row>
    <row r="322" spans="3:8" x14ac:dyDescent="0.25">
      <c r="C322" t="s">
        <v>35</v>
      </c>
      <c r="D322">
        <v>1</v>
      </c>
      <c r="G322" s="31" t="s">
        <v>22</v>
      </c>
      <c r="H322">
        <v>1</v>
      </c>
    </row>
    <row r="323" spans="3:8" x14ac:dyDescent="0.25">
      <c r="C323" t="s">
        <v>22</v>
      </c>
      <c r="D323">
        <v>1</v>
      </c>
      <c r="G323" s="31" t="s">
        <v>30</v>
      </c>
      <c r="H323">
        <v>1</v>
      </c>
    </row>
    <row r="324" spans="3:8" x14ac:dyDescent="0.25">
      <c r="C324" t="s">
        <v>7</v>
      </c>
      <c r="D324">
        <v>1</v>
      </c>
      <c r="G324" s="31" t="s">
        <v>18</v>
      </c>
      <c r="H324">
        <v>1</v>
      </c>
    </row>
    <row r="325" spans="3:8" x14ac:dyDescent="0.25">
      <c r="C325" t="s">
        <v>10</v>
      </c>
      <c r="D325">
        <v>1</v>
      </c>
      <c r="G325" s="31" t="s">
        <v>9</v>
      </c>
      <c r="H325">
        <v>1</v>
      </c>
    </row>
    <row r="326" spans="3:8" x14ac:dyDescent="0.25">
      <c r="C326" t="s">
        <v>16</v>
      </c>
      <c r="D326">
        <v>1</v>
      </c>
      <c r="G326" s="31" t="s">
        <v>24</v>
      </c>
      <c r="H326">
        <v>1</v>
      </c>
    </row>
    <row r="327" spans="3:8" x14ac:dyDescent="0.25">
      <c r="C327" t="s">
        <v>22</v>
      </c>
      <c r="D327">
        <v>1</v>
      </c>
      <c r="G327" s="31" t="s">
        <v>18</v>
      </c>
      <c r="H327">
        <v>1</v>
      </c>
    </row>
    <row r="328" spans="3:8" x14ac:dyDescent="0.25">
      <c r="C328" t="s">
        <v>24</v>
      </c>
      <c r="D328">
        <v>1</v>
      </c>
      <c r="G328" s="31" t="s">
        <v>12</v>
      </c>
      <c r="H328">
        <v>1</v>
      </c>
    </row>
    <row r="329" spans="3:8" x14ac:dyDescent="0.25">
      <c r="C329" t="s">
        <v>38</v>
      </c>
      <c r="D329">
        <v>1</v>
      </c>
      <c r="G329" s="31" t="s">
        <v>39</v>
      </c>
      <c r="H329">
        <v>1</v>
      </c>
    </row>
    <row r="330" spans="3:8" x14ac:dyDescent="0.25">
      <c r="C330" t="s">
        <v>11</v>
      </c>
      <c r="D330">
        <v>1</v>
      </c>
      <c r="G330" s="31" t="s">
        <v>29</v>
      </c>
      <c r="H330">
        <v>1</v>
      </c>
    </row>
    <row r="331" spans="3:8" x14ac:dyDescent="0.25">
      <c r="C331" t="s">
        <v>40</v>
      </c>
      <c r="D331">
        <v>1</v>
      </c>
      <c r="G331" s="31" t="s">
        <v>24</v>
      </c>
      <c r="H331">
        <v>1</v>
      </c>
    </row>
    <row r="332" spans="3:8" x14ac:dyDescent="0.25">
      <c r="C332" t="s">
        <v>38</v>
      </c>
      <c r="D332">
        <v>1</v>
      </c>
      <c r="G332" s="31" t="s">
        <v>31</v>
      </c>
      <c r="H332">
        <v>1</v>
      </c>
    </row>
    <row r="333" spans="3:8" x14ac:dyDescent="0.25">
      <c r="C333" t="s">
        <v>33</v>
      </c>
      <c r="D333">
        <v>1</v>
      </c>
      <c r="G333" s="31" t="s">
        <v>16</v>
      </c>
      <c r="H333">
        <v>1</v>
      </c>
    </row>
    <row r="334" spans="3:8" x14ac:dyDescent="0.25">
      <c r="C334" t="s">
        <v>35</v>
      </c>
      <c r="D334">
        <v>1</v>
      </c>
      <c r="G334" s="31" t="s">
        <v>31</v>
      </c>
      <c r="H334">
        <v>1</v>
      </c>
    </row>
    <row r="335" spans="3:8" x14ac:dyDescent="0.25">
      <c r="C335" t="s">
        <v>8</v>
      </c>
      <c r="D335">
        <v>1</v>
      </c>
      <c r="G335" s="31" t="s">
        <v>19</v>
      </c>
      <c r="H335">
        <v>1</v>
      </c>
    </row>
    <row r="336" spans="3:8" x14ac:dyDescent="0.25">
      <c r="C336" t="s">
        <v>29</v>
      </c>
      <c r="D336">
        <v>1</v>
      </c>
      <c r="G336" s="31" t="s">
        <v>16</v>
      </c>
      <c r="H336">
        <v>1</v>
      </c>
    </row>
    <row r="337" spans="3:8" x14ac:dyDescent="0.25">
      <c r="C337" t="s">
        <v>7</v>
      </c>
      <c r="D337">
        <v>1</v>
      </c>
      <c r="G337" s="31" t="s">
        <v>14</v>
      </c>
      <c r="H337">
        <v>1</v>
      </c>
    </row>
    <row r="338" spans="3:8" x14ac:dyDescent="0.25">
      <c r="C338" t="s">
        <v>39</v>
      </c>
      <c r="D338">
        <v>1</v>
      </c>
      <c r="G338" s="31" t="s">
        <v>38</v>
      </c>
      <c r="H338">
        <v>1</v>
      </c>
    </row>
    <row r="339" spans="3:8" x14ac:dyDescent="0.25">
      <c r="C339" t="s">
        <v>13</v>
      </c>
      <c r="D339">
        <v>1</v>
      </c>
      <c r="G339" s="31" t="s">
        <v>32</v>
      </c>
      <c r="H339">
        <v>1</v>
      </c>
    </row>
    <row r="340" spans="3:8" x14ac:dyDescent="0.25">
      <c r="C340" t="s">
        <v>38</v>
      </c>
      <c r="D340">
        <v>1</v>
      </c>
      <c r="G340" s="31" t="s">
        <v>11</v>
      </c>
      <c r="H340">
        <v>1</v>
      </c>
    </row>
    <row r="341" spans="3:8" x14ac:dyDescent="0.25">
      <c r="C341" t="s">
        <v>7</v>
      </c>
      <c r="D341">
        <v>1</v>
      </c>
      <c r="G341" s="31" t="s">
        <v>37</v>
      </c>
      <c r="H341">
        <v>1</v>
      </c>
    </row>
    <row r="342" spans="3:8" x14ac:dyDescent="0.25">
      <c r="C342" t="s">
        <v>13</v>
      </c>
      <c r="D342">
        <v>1</v>
      </c>
      <c r="G342" s="31" t="s">
        <v>25</v>
      </c>
      <c r="H342">
        <v>1</v>
      </c>
    </row>
    <row r="343" spans="3:8" x14ac:dyDescent="0.25">
      <c r="C343" t="s">
        <v>12</v>
      </c>
      <c r="D343">
        <v>1</v>
      </c>
      <c r="G343" s="31" t="s">
        <v>12</v>
      </c>
      <c r="H343">
        <v>1</v>
      </c>
    </row>
    <row r="344" spans="3:8" x14ac:dyDescent="0.25">
      <c r="C344" t="s">
        <v>25</v>
      </c>
      <c r="D344">
        <v>1</v>
      </c>
      <c r="G344" s="31" t="s">
        <v>39</v>
      </c>
      <c r="H344">
        <v>1</v>
      </c>
    </row>
    <row r="345" spans="3:8" x14ac:dyDescent="0.25">
      <c r="C345" t="s">
        <v>21</v>
      </c>
      <c r="D345">
        <v>1</v>
      </c>
      <c r="G345" s="31" t="s">
        <v>25</v>
      </c>
      <c r="H345">
        <v>1</v>
      </c>
    </row>
    <row r="346" spans="3:8" x14ac:dyDescent="0.25">
      <c r="C346" t="s">
        <v>36</v>
      </c>
      <c r="D346">
        <v>1</v>
      </c>
      <c r="G346" s="31" t="s">
        <v>9</v>
      </c>
      <c r="H346">
        <v>1</v>
      </c>
    </row>
    <row r="347" spans="3:8" x14ac:dyDescent="0.25">
      <c r="C347" t="s">
        <v>21</v>
      </c>
      <c r="D347">
        <v>1</v>
      </c>
      <c r="G347" s="31" t="s">
        <v>12</v>
      </c>
      <c r="H347">
        <v>1</v>
      </c>
    </row>
    <row r="348" spans="3:8" x14ac:dyDescent="0.25">
      <c r="C348" t="s">
        <v>30</v>
      </c>
      <c r="D348">
        <v>1</v>
      </c>
      <c r="G348" s="31" t="s">
        <v>39</v>
      </c>
      <c r="H348">
        <v>1</v>
      </c>
    </row>
    <row r="349" spans="3:8" x14ac:dyDescent="0.25">
      <c r="C349" t="s">
        <v>40</v>
      </c>
      <c r="D349">
        <v>1</v>
      </c>
      <c r="G349" s="31" t="s">
        <v>37</v>
      </c>
      <c r="H349">
        <v>1</v>
      </c>
    </row>
    <row r="350" spans="3:8" x14ac:dyDescent="0.25">
      <c r="C350" t="s">
        <v>11</v>
      </c>
      <c r="D350">
        <v>1</v>
      </c>
      <c r="G350" s="31" t="s">
        <v>26</v>
      </c>
      <c r="H350">
        <v>1</v>
      </c>
    </row>
    <row r="351" spans="3:8" x14ac:dyDescent="0.25">
      <c r="C351" t="s">
        <v>37</v>
      </c>
      <c r="D351">
        <v>1</v>
      </c>
      <c r="G351" s="31" t="s">
        <v>28</v>
      </c>
      <c r="H351">
        <v>1</v>
      </c>
    </row>
    <row r="352" spans="3:8" x14ac:dyDescent="0.25">
      <c r="C352" t="s">
        <v>19</v>
      </c>
      <c r="D352">
        <v>1</v>
      </c>
      <c r="G352" s="31" t="s">
        <v>32</v>
      </c>
      <c r="H352">
        <v>1</v>
      </c>
    </row>
    <row r="353" spans="3:8" x14ac:dyDescent="0.25">
      <c r="C353" t="s">
        <v>20</v>
      </c>
      <c r="D353">
        <v>1</v>
      </c>
      <c r="G353" s="31" t="s">
        <v>37</v>
      </c>
      <c r="H353">
        <v>1</v>
      </c>
    </row>
    <row r="354" spans="3:8" x14ac:dyDescent="0.25">
      <c r="C354" t="s">
        <v>17</v>
      </c>
      <c r="D354">
        <v>1</v>
      </c>
      <c r="G354" s="31" t="s">
        <v>13</v>
      </c>
      <c r="H354">
        <v>1</v>
      </c>
    </row>
    <row r="355" spans="3:8" x14ac:dyDescent="0.25">
      <c r="C355" t="s">
        <v>25</v>
      </c>
      <c r="D355">
        <v>1</v>
      </c>
      <c r="G355" s="31" t="s">
        <v>32</v>
      </c>
      <c r="H355">
        <v>1</v>
      </c>
    </row>
    <row r="356" spans="3:8" x14ac:dyDescent="0.25">
      <c r="C356" t="s">
        <v>26</v>
      </c>
      <c r="D356">
        <v>1</v>
      </c>
      <c r="G356" s="31" t="s">
        <v>27</v>
      </c>
      <c r="H356">
        <v>1</v>
      </c>
    </row>
    <row r="357" spans="3:8" x14ac:dyDescent="0.25">
      <c r="C357" t="s">
        <v>37</v>
      </c>
      <c r="D357">
        <v>1</v>
      </c>
      <c r="G357" s="31" t="s">
        <v>37</v>
      </c>
      <c r="H357">
        <v>1</v>
      </c>
    </row>
    <row r="358" spans="3:8" x14ac:dyDescent="0.25">
      <c r="C358" t="s">
        <v>26</v>
      </c>
      <c r="D358">
        <v>1</v>
      </c>
      <c r="G358" s="31" t="s">
        <v>36</v>
      </c>
      <c r="H358">
        <v>1</v>
      </c>
    </row>
    <row r="359" spans="3:8" x14ac:dyDescent="0.25">
      <c r="C359" t="s">
        <v>38</v>
      </c>
      <c r="D359">
        <v>1</v>
      </c>
      <c r="G359" s="31" t="s">
        <v>8</v>
      </c>
      <c r="H359">
        <v>1</v>
      </c>
    </row>
    <row r="360" spans="3:8" x14ac:dyDescent="0.25">
      <c r="C360" t="s">
        <v>39</v>
      </c>
      <c r="D360">
        <v>1</v>
      </c>
      <c r="G360" s="31" t="s">
        <v>34</v>
      </c>
      <c r="H360">
        <v>1</v>
      </c>
    </row>
    <row r="361" spans="3:8" x14ac:dyDescent="0.25">
      <c r="C361" t="s">
        <v>25</v>
      </c>
      <c r="D361">
        <v>1</v>
      </c>
      <c r="G361" s="31" t="s">
        <v>40</v>
      </c>
      <c r="H361">
        <v>1</v>
      </c>
    </row>
    <row r="362" spans="3:8" x14ac:dyDescent="0.25">
      <c r="C362" t="s">
        <v>23</v>
      </c>
      <c r="D362">
        <v>1</v>
      </c>
      <c r="G362" s="31" t="s">
        <v>37</v>
      </c>
      <c r="H362">
        <v>1</v>
      </c>
    </row>
    <row r="363" spans="3:8" x14ac:dyDescent="0.25">
      <c r="C363" t="s">
        <v>21</v>
      </c>
      <c r="D363">
        <v>1</v>
      </c>
      <c r="G363" s="31" t="s">
        <v>25</v>
      </c>
      <c r="H363">
        <v>1</v>
      </c>
    </row>
    <row r="364" spans="3:8" x14ac:dyDescent="0.25">
      <c r="C364" t="s">
        <v>35</v>
      </c>
      <c r="D364">
        <v>1</v>
      </c>
      <c r="G364" s="31" t="s">
        <v>39</v>
      </c>
      <c r="H364">
        <v>1</v>
      </c>
    </row>
    <row r="365" spans="3:8" x14ac:dyDescent="0.25">
      <c r="C365" t="s">
        <v>10</v>
      </c>
      <c r="D365">
        <v>1</v>
      </c>
      <c r="G365" s="31" t="s">
        <v>21</v>
      </c>
      <c r="H365">
        <v>1</v>
      </c>
    </row>
    <row r="366" spans="3:8" x14ac:dyDescent="0.25">
      <c r="C366" t="s">
        <v>21</v>
      </c>
      <c r="D366">
        <v>1</v>
      </c>
      <c r="G366" s="31" t="s">
        <v>27</v>
      </c>
      <c r="H366">
        <v>1</v>
      </c>
    </row>
    <row r="367" spans="3:8" x14ac:dyDescent="0.25">
      <c r="C367" t="s">
        <v>33</v>
      </c>
      <c r="D367">
        <v>1</v>
      </c>
      <c r="G367" s="31" t="s">
        <v>38</v>
      </c>
      <c r="H367">
        <v>1</v>
      </c>
    </row>
    <row r="368" spans="3:8" x14ac:dyDescent="0.25">
      <c r="C368" t="s">
        <v>9</v>
      </c>
      <c r="D368">
        <v>1</v>
      </c>
      <c r="G368" s="31" t="s">
        <v>30</v>
      </c>
      <c r="H368">
        <v>1</v>
      </c>
    </row>
    <row r="369" spans="3:8" x14ac:dyDescent="0.25">
      <c r="C369" t="s">
        <v>9</v>
      </c>
      <c r="D369">
        <v>1</v>
      </c>
      <c r="G369" s="31" t="s">
        <v>37</v>
      </c>
      <c r="H369">
        <v>1</v>
      </c>
    </row>
    <row r="370" spans="3:8" x14ac:dyDescent="0.25">
      <c r="C370" t="s">
        <v>18</v>
      </c>
      <c r="D370">
        <v>1</v>
      </c>
    </row>
    <row r="371" spans="3:8" x14ac:dyDescent="0.25">
      <c r="C371" t="s">
        <v>30</v>
      </c>
      <c r="D371">
        <v>1</v>
      </c>
    </row>
    <row r="372" spans="3:8" x14ac:dyDescent="0.25">
      <c r="C372" t="s">
        <v>25</v>
      </c>
      <c r="D372">
        <v>1</v>
      </c>
    </row>
    <row r="373" spans="3:8" x14ac:dyDescent="0.25">
      <c r="C373" t="s">
        <v>23</v>
      </c>
      <c r="D373">
        <v>1</v>
      </c>
    </row>
    <row r="374" spans="3:8" x14ac:dyDescent="0.25">
      <c r="C374" t="s">
        <v>26</v>
      </c>
      <c r="D374">
        <v>1</v>
      </c>
    </row>
    <row r="375" spans="3:8" x14ac:dyDescent="0.25">
      <c r="C375" t="s">
        <v>26</v>
      </c>
      <c r="D375">
        <v>1</v>
      </c>
    </row>
    <row r="376" spans="3:8" x14ac:dyDescent="0.25">
      <c r="C376" t="s">
        <v>15</v>
      </c>
      <c r="D376">
        <v>1</v>
      </c>
    </row>
    <row r="377" spans="3:8" x14ac:dyDescent="0.25">
      <c r="C377" t="s">
        <v>31</v>
      </c>
      <c r="D377">
        <v>1</v>
      </c>
    </row>
    <row r="378" spans="3:8" x14ac:dyDescent="0.25">
      <c r="C378" t="s">
        <v>32</v>
      </c>
      <c r="D378">
        <v>1</v>
      </c>
    </row>
    <row r="379" spans="3:8" x14ac:dyDescent="0.25">
      <c r="C379" t="s">
        <v>39</v>
      </c>
      <c r="D379">
        <v>1</v>
      </c>
    </row>
    <row r="380" spans="3:8" x14ac:dyDescent="0.25">
      <c r="C380" t="s">
        <v>19</v>
      </c>
      <c r="D380">
        <v>1</v>
      </c>
    </row>
    <row r="381" spans="3:8" x14ac:dyDescent="0.25">
      <c r="C381" t="s">
        <v>27</v>
      </c>
      <c r="D381">
        <v>1</v>
      </c>
    </row>
    <row r="382" spans="3:8" x14ac:dyDescent="0.25">
      <c r="C382" t="s">
        <v>13</v>
      </c>
      <c r="D382">
        <v>1</v>
      </c>
    </row>
    <row r="383" spans="3:8" x14ac:dyDescent="0.25">
      <c r="C383" t="s">
        <v>35</v>
      </c>
      <c r="D383">
        <v>1</v>
      </c>
    </row>
    <row r="384" spans="3:8" x14ac:dyDescent="0.25">
      <c r="C384" t="s">
        <v>29</v>
      </c>
      <c r="D384">
        <v>1</v>
      </c>
    </row>
    <row r="385" spans="3:4" x14ac:dyDescent="0.25">
      <c r="C385" t="s">
        <v>22</v>
      </c>
      <c r="D385">
        <v>1</v>
      </c>
    </row>
    <row r="386" spans="3:4" x14ac:dyDescent="0.25">
      <c r="C386" t="s">
        <v>18</v>
      </c>
      <c r="D386">
        <v>1</v>
      </c>
    </row>
    <row r="387" spans="3:4" x14ac:dyDescent="0.25">
      <c r="C387" t="s">
        <v>24</v>
      </c>
      <c r="D387">
        <v>1</v>
      </c>
    </row>
    <row r="388" spans="3:4" x14ac:dyDescent="0.25">
      <c r="C388" t="s">
        <v>27</v>
      </c>
      <c r="D388">
        <v>1</v>
      </c>
    </row>
    <row r="389" spans="3:4" x14ac:dyDescent="0.25">
      <c r="C389" t="s">
        <v>14</v>
      </c>
      <c r="D389">
        <v>1</v>
      </c>
    </row>
    <row r="390" spans="3:4" x14ac:dyDescent="0.25">
      <c r="C390" t="s">
        <v>7</v>
      </c>
      <c r="D390">
        <v>1</v>
      </c>
    </row>
  </sheetData>
  <phoneticPr fontId="5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F77B5-F556-46B7-AD50-B7C22C6C736F}">
  <dimension ref="A3:B39"/>
  <sheetViews>
    <sheetView workbookViewId="0">
      <selection activeCell="A4" sqref="A4:B37"/>
    </sheetView>
  </sheetViews>
  <sheetFormatPr baseColWidth="10" defaultRowHeight="15" x14ac:dyDescent="0.25"/>
  <cols>
    <col min="1" max="1" width="44.7109375" bestFit="1" customWidth="1"/>
    <col min="2" max="2" width="14.140625" bestFit="1" customWidth="1"/>
  </cols>
  <sheetData>
    <row r="3" spans="1:2" x14ac:dyDescent="0.25">
      <c r="A3" s="30" t="s">
        <v>139</v>
      </c>
      <c r="B3" t="s">
        <v>142</v>
      </c>
    </row>
    <row r="4" spans="1:2" x14ac:dyDescent="0.25">
      <c r="A4" s="13" t="s">
        <v>30</v>
      </c>
      <c r="B4">
        <v>7</v>
      </c>
    </row>
    <row r="5" spans="1:2" x14ac:dyDescent="0.25">
      <c r="A5" s="13" t="s">
        <v>37</v>
      </c>
      <c r="B5">
        <v>7</v>
      </c>
    </row>
    <row r="6" spans="1:2" x14ac:dyDescent="0.25">
      <c r="A6" s="13" t="s">
        <v>27</v>
      </c>
      <c r="B6">
        <v>5</v>
      </c>
    </row>
    <row r="7" spans="1:2" x14ac:dyDescent="0.25">
      <c r="A7" s="13" t="s">
        <v>8</v>
      </c>
      <c r="B7">
        <v>10</v>
      </c>
    </row>
    <row r="8" spans="1:2" x14ac:dyDescent="0.25">
      <c r="A8" s="13" t="s">
        <v>20</v>
      </c>
      <c r="B8">
        <v>7</v>
      </c>
    </row>
    <row r="9" spans="1:2" x14ac:dyDescent="0.25">
      <c r="A9" s="13" t="s">
        <v>24</v>
      </c>
      <c r="B9">
        <v>12</v>
      </c>
    </row>
    <row r="10" spans="1:2" x14ac:dyDescent="0.25">
      <c r="A10" s="13" t="s">
        <v>18</v>
      </c>
      <c r="B10">
        <v>9</v>
      </c>
    </row>
    <row r="11" spans="1:2" x14ac:dyDescent="0.25">
      <c r="A11" s="13" t="s">
        <v>33</v>
      </c>
      <c r="B11">
        <v>7</v>
      </c>
    </row>
    <row r="12" spans="1:2" x14ac:dyDescent="0.25">
      <c r="A12" s="13" t="s">
        <v>10</v>
      </c>
      <c r="B12">
        <v>7</v>
      </c>
    </row>
    <row r="13" spans="1:2" x14ac:dyDescent="0.25">
      <c r="A13" s="13" t="s">
        <v>29</v>
      </c>
      <c r="B13">
        <v>3</v>
      </c>
    </row>
    <row r="14" spans="1:2" x14ac:dyDescent="0.25">
      <c r="A14" s="13" t="s">
        <v>39</v>
      </c>
      <c r="B14">
        <v>11</v>
      </c>
    </row>
    <row r="15" spans="1:2" x14ac:dyDescent="0.25">
      <c r="A15" s="13" t="s">
        <v>34</v>
      </c>
      <c r="B15">
        <v>8</v>
      </c>
    </row>
    <row r="16" spans="1:2" x14ac:dyDescent="0.25">
      <c r="A16" s="13" t="s">
        <v>7</v>
      </c>
      <c r="B16">
        <v>15</v>
      </c>
    </row>
    <row r="17" spans="1:2" x14ac:dyDescent="0.25">
      <c r="A17" s="13" t="s">
        <v>40</v>
      </c>
      <c r="B17">
        <v>3</v>
      </c>
    </row>
    <row r="18" spans="1:2" x14ac:dyDescent="0.25">
      <c r="A18" s="13" t="s">
        <v>19</v>
      </c>
      <c r="B18">
        <v>11</v>
      </c>
    </row>
    <row r="19" spans="1:2" x14ac:dyDescent="0.25">
      <c r="A19" s="13" t="s">
        <v>36</v>
      </c>
      <c r="B19">
        <v>4</v>
      </c>
    </row>
    <row r="20" spans="1:2" x14ac:dyDescent="0.25">
      <c r="A20" s="13" t="s">
        <v>14</v>
      </c>
      <c r="B20">
        <v>9</v>
      </c>
    </row>
    <row r="21" spans="1:2" x14ac:dyDescent="0.25">
      <c r="A21" s="13" t="s">
        <v>35</v>
      </c>
      <c r="B21">
        <v>6</v>
      </c>
    </row>
    <row r="22" spans="1:2" x14ac:dyDescent="0.25">
      <c r="A22" s="13" t="s">
        <v>26</v>
      </c>
      <c r="B22">
        <v>8</v>
      </c>
    </row>
    <row r="23" spans="1:2" x14ac:dyDescent="0.25">
      <c r="A23" s="13" t="s">
        <v>17</v>
      </c>
      <c r="B23">
        <v>8</v>
      </c>
    </row>
    <row r="24" spans="1:2" x14ac:dyDescent="0.25">
      <c r="A24" s="13" t="s">
        <v>32</v>
      </c>
      <c r="B24">
        <v>11</v>
      </c>
    </row>
    <row r="25" spans="1:2" x14ac:dyDescent="0.25">
      <c r="A25" s="13" t="s">
        <v>28</v>
      </c>
      <c r="B25">
        <v>7</v>
      </c>
    </row>
    <row r="26" spans="1:2" x14ac:dyDescent="0.25">
      <c r="A26" s="13" t="s">
        <v>25</v>
      </c>
      <c r="B26">
        <v>5</v>
      </c>
    </row>
    <row r="27" spans="1:2" x14ac:dyDescent="0.25">
      <c r="A27" s="13" t="s">
        <v>12</v>
      </c>
      <c r="B27">
        <v>12</v>
      </c>
    </row>
    <row r="28" spans="1:2" x14ac:dyDescent="0.25">
      <c r="A28" s="13" t="s">
        <v>9</v>
      </c>
      <c r="B28">
        <v>7</v>
      </c>
    </row>
    <row r="29" spans="1:2" x14ac:dyDescent="0.25">
      <c r="A29" s="13" t="s">
        <v>23</v>
      </c>
      <c r="B29">
        <v>9</v>
      </c>
    </row>
    <row r="30" spans="1:2" x14ac:dyDescent="0.25">
      <c r="A30" s="13" t="s">
        <v>13</v>
      </c>
      <c r="B30">
        <v>10</v>
      </c>
    </row>
    <row r="31" spans="1:2" x14ac:dyDescent="0.25">
      <c r="A31" s="13" t="s">
        <v>15</v>
      </c>
      <c r="B31">
        <v>7</v>
      </c>
    </row>
    <row r="32" spans="1:2" x14ac:dyDescent="0.25">
      <c r="A32" s="13" t="s">
        <v>21</v>
      </c>
      <c r="B32">
        <v>12</v>
      </c>
    </row>
    <row r="33" spans="1:2" x14ac:dyDescent="0.25">
      <c r="A33" s="13" t="s">
        <v>38</v>
      </c>
      <c r="B33">
        <v>6</v>
      </c>
    </row>
    <row r="34" spans="1:2" x14ac:dyDescent="0.25">
      <c r="A34" s="13" t="s">
        <v>16</v>
      </c>
      <c r="B34">
        <v>9</v>
      </c>
    </row>
    <row r="35" spans="1:2" x14ac:dyDescent="0.25">
      <c r="A35" s="13" t="s">
        <v>11</v>
      </c>
      <c r="B35">
        <v>12</v>
      </c>
    </row>
    <row r="36" spans="1:2" x14ac:dyDescent="0.25">
      <c r="A36" s="13" t="s">
        <v>31</v>
      </c>
      <c r="B36">
        <v>8</v>
      </c>
    </row>
    <row r="37" spans="1:2" x14ac:dyDescent="0.25">
      <c r="A37" s="13" t="s">
        <v>22</v>
      </c>
      <c r="B37">
        <v>5</v>
      </c>
    </row>
    <row r="38" spans="1:2" x14ac:dyDescent="0.25">
      <c r="A38" s="13" t="s">
        <v>140</v>
      </c>
    </row>
    <row r="39" spans="1:2" x14ac:dyDescent="0.25">
      <c r="A39" s="13" t="s">
        <v>141</v>
      </c>
      <c r="B39">
        <v>277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BF0CA-F3D9-477C-A9D0-DD54895954D2}">
  <dimension ref="C1:L279"/>
  <sheetViews>
    <sheetView workbookViewId="0">
      <selection activeCell="F2" sqref="F2"/>
    </sheetView>
  </sheetViews>
  <sheetFormatPr baseColWidth="10" defaultRowHeight="15" x14ac:dyDescent="0.25"/>
  <cols>
    <col min="3" max="3" width="44.7109375" bestFit="1" customWidth="1"/>
  </cols>
  <sheetData>
    <row r="1" spans="3:12" x14ac:dyDescent="0.25">
      <c r="D1">
        <v>2025</v>
      </c>
      <c r="E1">
        <v>2024</v>
      </c>
    </row>
    <row r="2" spans="3:12" x14ac:dyDescent="0.25">
      <c r="C2" t="s">
        <v>30</v>
      </c>
      <c r="D2">
        <v>7</v>
      </c>
      <c r="E2">
        <v>7</v>
      </c>
      <c r="F2">
        <f>D2-E2</f>
        <v>0</v>
      </c>
      <c r="H2" t="s">
        <v>2</v>
      </c>
      <c r="I2" t="s">
        <v>138</v>
      </c>
      <c r="K2" t="s">
        <v>30</v>
      </c>
      <c r="L2">
        <v>7</v>
      </c>
    </row>
    <row r="3" spans="3:12" x14ac:dyDescent="0.25">
      <c r="C3" t="s">
        <v>37</v>
      </c>
      <c r="D3">
        <v>7</v>
      </c>
      <c r="E3">
        <v>7</v>
      </c>
      <c r="F3">
        <f t="shared" ref="F3:F35" si="0">D3-E3</f>
        <v>0</v>
      </c>
      <c r="H3" t="s">
        <v>39</v>
      </c>
      <c r="I3">
        <v>1</v>
      </c>
      <c r="K3" t="s">
        <v>37</v>
      </c>
      <c r="L3">
        <v>7</v>
      </c>
    </row>
    <row r="4" spans="3:12" x14ac:dyDescent="0.25">
      <c r="C4" t="s">
        <v>27</v>
      </c>
      <c r="D4">
        <v>6</v>
      </c>
      <c r="E4">
        <v>5</v>
      </c>
      <c r="F4">
        <f t="shared" si="0"/>
        <v>1</v>
      </c>
      <c r="H4" t="s">
        <v>28</v>
      </c>
      <c r="I4">
        <v>1</v>
      </c>
      <c r="K4" t="s">
        <v>27</v>
      </c>
      <c r="L4">
        <v>5</v>
      </c>
    </row>
    <row r="5" spans="3:12" x14ac:dyDescent="0.25">
      <c r="C5" t="s">
        <v>8</v>
      </c>
      <c r="D5">
        <v>11</v>
      </c>
      <c r="E5">
        <v>10</v>
      </c>
      <c r="F5">
        <f t="shared" si="0"/>
        <v>1</v>
      </c>
      <c r="H5" t="s">
        <v>38</v>
      </c>
      <c r="I5">
        <v>1</v>
      </c>
      <c r="K5" t="s">
        <v>8</v>
      </c>
      <c r="L5">
        <v>10</v>
      </c>
    </row>
    <row r="6" spans="3:12" x14ac:dyDescent="0.25">
      <c r="C6" t="s">
        <v>20</v>
      </c>
      <c r="D6">
        <v>7</v>
      </c>
      <c r="E6">
        <v>7</v>
      </c>
      <c r="F6">
        <f t="shared" si="0"/>
        <v>0</v>
      </c>
      <c r="H6" t="s">
        <v>7</v>
      </c>
      <c r="I6">
        <v>1</v>
      </c>
      <c r="K6" t="s">
        <v>20</v>
      </c>
      <c r="L6">
        <v>7</v>
      </c>
    </row>
    <row r="7" spans="3:12" x14ac:dyDescent="0.25">
      <c r="C7" t="s">
        <v>24</v>
      </c>
      <c r="D7">
        <v>10</v>
      </c>
      <c r="E7">
        <v>12</v>
      </c>
      <c r="F7">
        <f t="shared" si="0"/>
        <v>-2</v>
      </c>
      <c r="H7" t="s">
        <v>20</v>
      </c>
      <c r="I7">
        <v>1</v>
      </c>
      <c r="K7" t="s">
        <v>24</v>
      </c>
      <c r="L7">
        <v>12</v>
      </c>
    </row>
    <row r="8" spans="3:12" x14ac:dyDescent="0.25">
      <c r="C8" t="s">
        <v>18</v>
      </c>
      <c r="D8">
        <v>7</v>
      </c>
      <c r="E8">
        <v>9</v>
      </c>
      <c r="F8">
        <f t="shared" si="0"/>
        <v>-2</v>
      </c>
      <c r="H8" t="s">
        <v>14</v>
      </c>
      <c r="I8">
        <v>1</v>
      </c>
      <c r="K8" t="s">
        <v>18</v>
      </c>
      <c r="L8">
        <v>9</v>
      </c>
    </row>
    <row r="9" spans="3:12" x14ac:dyDescent="0.25">
      <c r="C9" t="s">
        <v>33</v>
      </c>
      <c r="D9">
        <v>4</v>
      </c>
      <c r="E9">
        <v>7</v>
      </c>
      <c r="F9">
        <f t="shared" si="0"/>
        <v>-3</v>
      </c>
      <c r="H9" t="s">
        <v>14</v>
      </c>
      <c r="I9">
        <v>1</v>
      </c>
      <c r="K9" t="s">
        <v>33</v>
      </c>
      <c r="L9">
        <v>7</v>
      </c>
    </row>
    <row r="10" spans="3:12" x14ac:dyDescent="0.25">
      <c r="C10" t="s">
        <v>10</v>
      </c>
      <c r="D10">
        <v>8</v>
      </c>
      <c r="E10">
        <v>7</v>
      </c>
      <c r="F10">
        <f t="shared" si="0"/>
        <v>1</v>
      </c>
      <c r="H10" t="s">
        <v>27</v>
      </c>
      <c r="I10">
        <v>1</v>
      </c>
      <c r="K10" t="s">
        <v>10</v>
      </c>
      <c r="L10">
        <v>7</v>
      </c>
    </row>
    <row r="11" spans="3:12" x14ac:dyDescent="0.25">
      <c r="C11" t="s">
        <v>29</v>
      </c>
      <c r="D11">
        <v>1</v>
      </c>
      <c r="E11">
        <v>3</v>
      </c>
      <c r="F11">
        <f t="shared" si="0"/>
        <v>-2</v>
      </c>
      <c r="H11" t="s">
        <v>27</v>
      </c>
      <c r="I11">
        <v>1</v>
      </c>
      <c r="K11" t="s">
        <v>29</v>
      </c>
      <c r="L11">
        <v>3</v>
      </c>
    </row>
    <row r="12" spans="3:12" x14ac:dyDescent="0.25">
      <c r="C12" t="s">
        <v>39</v>
      </c>
      <c r="D12">
        <v>7</v>
      </c>
      <c r="E12">
        <v>11</v>
      </c>
      <c r="F12">
        <f t="shared" si="0"/>
        <v>-4</v>
      </c>
      <c r="H12" t="s">
        <v>14</v>
      </c>
      <c r="I12">
        <v>1</v>
      </c>
      <c r="K12" t="s">
        <v>39</v>
      </c>
      <c r="L12">
        <v>11</v>
      </c>
    </row>
    <row r="13" spans="3:12" x14ac:dyDescent="0.25">
      <c r="C13" t="s">
        <v>34</v>
      </c>
      <c r="D13">
        <v>9</v>
      </c>
      <c r="E13">
        <v>8</v>
      </c>
      <c r="F13">
        <f t="shared" si="0"/>
        <v>1</v>
      </c>
      <c r="H13" t="s">
        <v>17</v>
      </c>
      <c r="I13">
        <v>1</v>
      </c>
      <c r="K13" t="s">
        <v>34</v>
      </c>
      <c r="L13">
        <v>8</v>
      </c>
    </row>
    <row r="14" spans="3:12" x14ac:dyDescent="0.25">
      <c r="C14" t="s">
        <v>7</v>
      </c>
      <c r="D14">
        <v>14</v>
      </c>
      <c r="E14">
        <v>15</v>
      </c>
      <c r="F14">
        <f t="shared" si="0"/>
        <v>-1</v>
      </c>
      <c r="H14" t="s">
        <v>28</v>
      </c>
      <c r="I14">
        <v>1</v>
      </c>
      <c r="K14" t="s">
        <v>7</v>
      </c>
      <c r="L14">
        <v>15</v>
      </c>
    </row>
    <row r="15" spans="3:12" x14ac:dyDescent="0.25">
      <c r="C15" t="s">
        <v>40</v>
      </c>
      <c r="D15">
        <v>2</v>
      </c>
      <c r="E15">
        <v>3</v>
      </c>
      <c r="F15">
        <f t="shared" si="0"/>
        <v>-1</v>
      </c>
      <c r="H15" t="s">
        <v>19</v>
      </c>
      <c r="I15">
        <v>1</v>
      </c>
      <c r="K15" t="s">
        <v>40</v>
      </c>
      <c r="L15">
        <v>3</v>
      </c>
    </row>
    <row r="16" spans="3:12" x14ac:dyDescent="0.25">
      <c r="C16" t="s">
        <v>19</v>
      </c>
      <c r="D16">
        <v>10</v>
      </c>
      <c r="E16">
        <v>11</v>
      </c>
      <c r="F16">
        <f t="shared" si="0"/>
        <v>-1</v>
      </c>
      <c r="H16" t="s">
        <v>30</v>
      </c>
      <c r="I16">
        <v>1</v>
      </c>
      <c r="K16" t="s">
        <v>19</v>
      </c>
      <c r="L16">
        <v>11</v>
      </c>
    </row>
    <row r="17" spans="3:12" x14ac:dyDescent="0.25">
      <c r="C17" t="s">
        <v>36</v>
      </c>
      <c r="D17">
        <v>2</v>
      </c>
      <c r="E17">
        <v>4</v>
      </c>
      <c r="F17">
        <f t="shared" si="0"/>
        <v>-2</v>
      </c>
      <c r="H17" t="s">
        <v>19</v>
      </c>
      <c r="I17">
        <v>1</v>
      </c>
      <c r="K17" t="s">
        <v>36</v>
      </c>
      <c r="L17">
        <v>4</v>
      </c>
    </row>
    <row r="18" spans="3:12" x14ac:dyDescent="0.25">
      <c r="C18" t="s">
        <v>14</v>
      </c>
      <c r="D18">
        <v>11</v>
      </c>
      <c r="E18">
        <v>9</v>
      </c>
      <c r="F18">
        <f t="shared" si="0"/>
        <v>2</v>
      </c>
      <c r="H18" t="s">
        <v>12</v>
      </c>
      <c r="I18">
        <v>1</v>
      </c>
      <c r="K18" t="s">
        <v>14</v>
      </c>
      <c r="L18">
        <v>9</v>
      </c>
    </row>
    <row r="19" spans="3:12" x14ac:dyDescent="0.25">
      <c r="C19" t="s">
        <v>35</v>
      </c>
      <c r="D19">
        <v>5</v>
      </c>
      <c r="E19">
        <v>6</v>
      </c>
      <c r="F19">
        <f t="shared" si="0"/>
        <v>-1</v>
      </c>
      <c r="H19" t="s">
        <v>36</v>
      </c>
      <c r="I19">
        <v>1</v>
      </c>
      <c r="K19" t="s">
        <v>35</v>
      </c>
      <c r="L19">
        <v>6</v>
      </c>
    </row>
    <row r="20" spans="3:12" x14ac:dyDescent="0.25">
      <c r="C20" t="s">
        <v>26</v>
      </c>
      <c r="D20">
        <v>10</v>
      </c>
      <c r="E20">
        <v>8</v>
      </c>
      <c r="F20">
        <f t="shared" si="0"/>
        <v>2</v>
      </c>
      <c r="H20" t="s">
        <v>20</v>
      </c>
      <c r="I20">
        <v>1</v>
      </c>
      <c r="K20" t="s">
        <v>26</v>
      </c>
      <c r="L20">
        <v>8</v>
      </c>
    </row>
    <row r="21" spans="3:12" x14ac:dyDescent="0.25">
      <c r="C21" t="s">
        <v>17</v>
      </c>
      <c r="D21">
        <v>5</v>
      </c>
      <c r="E21">
        <v>8</v>
      </c>
      <c r="F21">
        <f t="shared" si="0"/>
        <v>-3</v>
      </c>
      <c r="H21" t="s">
        <v>21</v>
      </c>
      <c r="I21">
        <v>1</v>
      </c>
      <c r="K21" t="s">
        <v>17</v>
      </c>
      <c r="L21">
        <v>8</v>
      </c>
    </row>
    <row r="22" spans="3:12" x14ac:dyDescent="0.25">
      <c r="C22" t="s">
        <v>32</v>
      </c>
      <c r="D22">
        <v>10</v>
      </c>
      <c r="E22">
        <v>11</v>
      </c>
      <c r="F22">
        <f t="shared" si="0"/>
        <v>-1</v>
      </c>
      <c r="H22" t="s">
        <v>32</v>
      </c>
      <c r="I22">
        <v>1</v>
      </c>
      <c r="K22" t="s">
        <v>32</v>
      </c>
      <c r="L22">
        <v>11</v>
      </c>
    </row>
    <row r="23" spans="3:12" x14ac:dyDescent="0.25">
      <c r="C23" t="s">
        <v>28</v>
      </c>
      <c r="D23">
        <v>8</v>
      </c>
      <c r="E23">
        <v>7</v>
      </c>
      <c r="F23">
        <f t="shared" si="0"/>
        <v>1</v>
      </c>
      <c r="H23" t="s">
        <v>24</v>
      </c>
      <c r="I23">
        <v>1</v>
      </c>
      <c r="K23" t="s">
        <v>28</v>
      </c>
      <c r="L23">
        <v>7</v>
      </c>
    </row>
    <row r="24" spans="3:12" x14ac:dyDescent="0.25">
      <c r="C24" t="s">
        <v>25</v>
      </c>
      <c r="D24">
        <v>8</v>
      </c>
      <c r="E24">
        <v>5</v>
      </c>
      <c r="F24">
        <f t="shared" si="0"/>
        <v>3</v>
      </c>
      <c r="H24" t="s">
        <v>24</v>
      </c>
      <c r="I24">
        <v>1</v>
      </c>
      <c r="K24" t="s">
        <v>25</v>
      </c>
      <c r="L24">
        <v>5</v>
      </c>
    </row>
    <row r="25" spans="3:12" x14ac:dyDescent="0.25">
      <c r="C25" t="s">
        <v>12</v>
      </c>
      <c r="D25">
        <v>12</v>
      </c>
      <c r="E25">
        <v>12</v>
      </c>
      <c r="F25">
        <f t="shared" si="0"/>
        <v>0</v>
      </c>
      <c r="H25" t="s">
        <v>7</v>
      </c>
      <c r="I25">
        <v>1</v>
      </c>
      <c r="K25" t="s">
        <v>12</v>
      </c>
      <c r="L25">
        <v>12</v>
      </c>
    </row>
    <row r="26" spans="3:12" x14ac:dyDescent="0.25">
      <c r="C26" t="s">
        <v>9</v>
      </c>
      <c r="D26">
        <v>6</v>
      </c>
      <c r="E26">
        <v>7</v>
      </c>
      <c r="F26">
        <f t="shared" si="0"/>
        <v>-1</v>
      </c>
      <c r="H26" t="s">
        <v>11</v>
      </c>
      <c r="I26">
        <v>1</v>
      </c>
      <c r="K26" t="s">
        <v>9</v>
      </c>
      <c r="L26">
        <v>7</v>
      </c>
    </row>
    <row r="27" spans="3:12" x14ac:dyDescent="0.25">
      <c r="C27" t="s">
        <v>23</v>
      </c>
      <c r="D27">
        <v>8</v>
      </c>
      <c r="E27">
        <v>9</v>
      </c>
      <c r="F27">
        <f t="shared" si="0"/>
        <v>-1</v>
      </c>
      <c r="H27" t="s">
        <v>24</v>
      </c>
      <c r="I27">
        <v>1</v>
      </c>
      <c r="K27" t="s">
        <v>23</v>
      </c>
      <c r="L27">
        <v>9</v>
      </c>
    </row>
    <row r="28" spans="3:12" x14ac:dyDescent="0.25">
      <c r="C28" t="s">
        <v>13</v>
      </c>
      <c r="D28">
        <v>8</v>
      </c>
      <c r="E28">
        <v>10</v>
      </c>
      <c r="F28">
        <f t="shared" si="0"/>
        <v>-2</v>
      </c>
      <c r="H28" t="s">
        <v>18</v>
      </c>
      <c r="I28">
        <v>1</v>
      </c>
      <c r="K28" t="s">
        <v>13</v>
      </c>
      <c r="L28">
        <v>10</v>
      </c>
    </row>
    <row r="29" spans="3:12" x14ac:dyDescent="0.25">
      <c r="C29" t="s">
        <v>15</v>
      </c>
      <c r="D29">
        <v>7</v>
      </c>
      <c r="E29">
        <v>7</v>
      </c>
      <c r="F29">
        <f t="shared" si="0"/>
        <v>0</v>
      </c>
      <c r="H29" t="s">
        <v>13</v>
      </c>
      <c r="I29">
        <v>1</v>
      </c>
      <c r="K29" t="s">
        <v>15</v>
      </c>
      <c r="L29">
        <v>7</v>
      </c>
    </row>
    <row r="30" spans="3:12" x14ac:dyDescent="0.25">
      <c r="C30" t="s">
        <v>21</v>
      </c>
      <c r="D30">
        <v>10</v>
      </c>
      <c r="E30">
        <v>12</v>
      </c>
      <c r="F30">
        <f t="shared" si="0"/>
        <v>-2</v>
      </c>
      <c r="H30" t="s">
        <v>38</v>
      </c>
      <c r="I30">
        <v>1</v>
      </c>
      <c r="K30" t="s">
        <v>21</v>
      </c>
      <c r="L30">
        <v>12</v>
      </c>
    </row>
    <row r="31" spans="3:12" x14ac:dyDescent="0.25">
      <c r="C31" t="s">
        <v>38</v>
      </c>
      <c r="D31">
        <v>7</v>
      </c>
      <c r="E31">
        <v>6</v>
      </c>
      <c r="F31">
        <f t="shared" si="0"/>
        <v>1</v>
      </c>
      <c r="H31" t="s">
        <v>11</v>
      </c>
      <c r="I31">
        <v>1</v>
      </c>
      <c r="K31" t="s">
        <v>38</v>
      </c>
      <c r="L31">
        <v>6</v>
      </c>
    </row>
    <row r="32" spans="3:12" x14ac:dyDescent="0.25">
      <c r="C32" t="s">
        <v>16</v>
      </c>
      <c r="D32">
        <v>9</v>
      </c>
      <c r="E32">
        <v>9</v>
      </c>
      <c r="F32">
        <f t="shared" si="0"/>
        <v>0</v>
      </c>
      <c r="H32" t="s">
        <v>28</v>
      </c>
      <c r="I32">
        <v>1</v>
      </c>
      <c r="K32" t="s">
        <v>16</v>
      </c>
      <c r="L32">
        <v>9</v>
      </c>
    </row>
    <row r="33" spans="3:12" x14ac:dyDescent="0.25">
      <c r="C33" t="s">
        <v>11</v>
      </c>
      <c r="D33">
        <v>10</v>
      </c>
      <c r="E33">
        <v>12</v>
      </c>
      <c r="F33">
        <f t="shared" si="0"/>
        <v>-2</v>
      </c>
      <c r="H33" t="s">
        <v>7</v>
      </c>
      <c r="I33">
        <v>1</v>
      </c>
      <c r="K33" t="s">
        <v>11</v>
      </c>
      <c r="L33">
        <v>12</v>
      </c>
    </row>
    <row r="34" spans="3:12" x14ac:dyDescent="0.25">
      <c r="C34" t="s">
        <v>31</v>
      </c>
      <c r="D34">
        <v>4</v>
      </c>
      <c r="E34">
        <v>8</v>
      </c>
      <c r="F34">
        <f t="shared" si="0"/>
        <v>-4</v>
      </c>
      <c r="H34" t="s">
        <v>23</v>
      </c>
      <c r="I34">
        <v>1</v>
      </c>
      <c r="K34" t="s">
        <v>31</v>
      </c>
      <c r="L34">
        <v>8</v>
      </c>
    </row>
    <row r="35" spans="3:12" x14ac:dyDescent="0.25">
      <c r="C35" t="s">
        <v>22</v>
      </c>
      <c r="D35">
        <v>4</v>
      </c>
      <c r="E35">
        <v>5</v>
      </c>
      <c r="F35">
        <f t="shared" si="0"/>
        <v>-1</v>
      </c>
      <c r="H35" t="s">
        <v>20</v>
      </c>
      <c r="I35">
        <v>1</v>
      </c>
      <c r="K35" t="s">
        <v>22</v>
      </c>
      <c r="L35">
        <v>5</v>
      </c>
    </row>
    <row r="36" spans="3:12" x14ac:dyDescent="0.25">
      <c r="H36" t="s">
        <v>11</v>
      </c>
      <c r="I36">
        <v>1</v>
      </c>
    </row>
    <row r="37" spans="3:12" x14ac:dyDescent="0.25">
      <c r="H37" t="s">
        <v>39</v>
      </c>
      <c r="I37">
        <v>1</v>
      </c>
    </row>
    <row r="38" spans="3:12" x14ac:dyDescent="0.25">
      <c r="H38" t="s">
        <v>21</v>
      </c>
      <c r="I38">
        <v>1</v>
      </c>
    </row>
    <row r="39" spans="3:12" x14ac:dyDescent="0.25">
      <c r="H39" t="s">
        <v>12</v>
      </c>
      <c r="I39">
        <v>1</v>
      </c>
    </row>
    <row r="40" spans="3:12" x14ac:dyDescent="0.25">
      <c r="H40" t="s">
        <v>9</v>
      </c>
      <c r="I40">
        <v>1</v>
      </c>
    </row>
    <row r="41" spans="3:12" x14ac:dyDescent="0.25">
      <c r="H41" t="s">
        <v>35</v>
      </c>
      <c r="I41">
        <v>1</v>
      </c>
    </row>
    <row r="42" spans="3:12" x14ac:dyDescent="0.25">
      <c r="H42" t="s">
        <v>33</v>
      </c>
      <c r="I42">
        <v>1</v>
      </c>
    </row>
    <row r="43" spans="3:12" x14ac:dyDescent="0.25">
      <c r="H43" t="s">
        <v>34</v>
      </c>
      <c r="I43">
        <v>1</v>
      </c>
    </row>
    <row r="44" spans="3:12" x14ac:dyDescent="0.25">
      <c r="H44" t="s">
        <v>17</v>
      </c>
      <c r="I44">
        <v>1</v>
      </c>
    </row>
    <row r="45" spans="3:12" x14ac:dyDescent="0.25">
      <c r="H45" t="s">
        <v>13</v>
      </c>
      <c r="I45">
        <v>1</v>
      </c>
    </row>
    <row r="46" spans="3:12" x14ac:dyDescent="0.25">
      <c r="H46" t="s">
        <v>37</v>
      </c>
      <c r="I46">
        <v>1</v>
      </c>
    </row>
    <row r="47" spans="3:12" x14ac:dyDescent="0.25">
      <c r="H47" t="s">
        <v>31</v>
      </c>
      <c r="I47">
        <v>1</v>
      </c>
    </row>
    <row r="48" spans="3:12" x14ac:dyDescent="0.25">
      <c r="H48" t="s">
        <v>19</v>
      </c>
      <c r="I48">
        <v>1</v>
      </c>
    </row>
    <row r="49" spans="8:9" x14ac:dyDescent="0.25">
      <c r="H49" t="s">
        <v>19</v>
      </c>
      <c r="I49">
        <v>1</v>
      </c>
    </row>
    <row r="50" spans="8:9" x14ac:dyDescent="0.25">
      <c r="H50" t="s">
        <v>33</v>
      </c>
      <c r="I50">
        <v>1</v>
      </c>
    </row>
    <row r="51" spans="8:9" x14ac:dyDescent="0.25">
      <c r="H51" t="s">
        <v>22</v>
      </c>
      <c r="I51">
        <v>1</v>
      </c>
    </row>
    <row r="52" spans="8:9" x14ac:dyDescent="0.25">
      <c r="H52" t="s">
        <v>7</v>
      </c>
      <c r="I52">
        <v>1</v>
      </c>
    </row>
    <row r="53" spans="8:9" x14ac:dyDescent="0.25">
      <c r="H53" t="s">
        <v>23</v>
      </c>
      <c r="I53">
        <v>1</v>
      </c>
    </row>
    <row r="54" spans="8:9" x14ac:dyDescent="0.25">
      <c r="H54" t="s">
        <v>15</v>
      </c>
      <c r="I54">
        <v>1</v>
      </c>
    </row>
    <row r="55" spans="8:9" x14ac:dyDescent="0.25">
      <c r="H55" t="s">
        <v>18</v>
      </c>
      <c r="I55">
        <v>1</v>
      </c>
    </row>
    <row r="56" spans="8:9" x14ac:dyDescent="0.25">
      <c r="H56" t="s">
        <v>24</v>
      </c>
      <c r="I56">
        <v>1</v>
      </c>
    </row>
    <row r="57" spans="8:9" x14ac:dyDescent="0.25">
      <c r="H57" t="s">
        <v>32</v>
      </c>
      <c r="I57">
        <v>1</v>
      </c>
    </row>
    <row r="58" spans="8:9" x14ac:dyDescent="0.25">
      <c r="H58" t="s">
        <v>21</v>
      </c>
      <c r="I58">
        <v>1</v>
      </c>
    </row>
    <row r="59" spans="8:9" x14ac:dyDescent="0.25">
      <c r="H59" t="s">
        <v>28</v>
      </c>
      <c r="I59">
        <v>1</v>
      </c>
    </row>
    <row r="60" spans="8:9" x14ac:dyDescent="0.25">
      <c r="H60" t="s">
        <v>28</v>
      </c>
      <c r="I60">
        <v>1</v>
      </c>
    </row>
    <row r="61" spans="8:9" x14ac:dyDescent="0.25">
      <c r="H61" t="s">
        <v>10</v>
      </c>
      <c r="I61">
        <v>1</v>
      </c>
    </row>
    <row r="62" spans="8:9" x14ac:dyDescent="0.25">
      <c r="H62" t="s">
        <v>11</v>
      </c>
      <c r="I62">
        <v>1</v>
      </c>
    </row>
    <row r="63" spans="8:9" x14ac:dyDescent="0.25">
      <c r="H63" t="s">
        <v>14</v>
      </c>
      <c r="I63">
        <v>1</v>
      </c>
    </row>
    <row r="64" spans="8:9" x14ac:dyDescent="0.25">
      <c r="H64" t="s">
        <v>24</v>
      </c>
      <c r="I64">
        <v>1</v>
      </c>
    </row>
    <row r="65" spans="8:9" x14ac:dyDescent="0.25">
      <c r="H65" t="s">
        <v>15</v>
      </c>
      <c r="I65">
        <v>1</v>
      </c>
    </row>
    <row r="66" spans="8:9" x14ac:dyDescent="0.25">
      <c r="H66" t="s">
        <v>18</v>
      </c>
      <c r="I66">
        <v>1</v>
      </c>
    </row>
    <row r="67" spans="8:9" x14ac:dyDescent="0.25">
      <c r="H67" t="s">
        <v>8</v>
      </c>
      <c r="I67">
        <v>1</v>
      </c>
    </row>
    <row r="68" spans="8:9" x14ac:dyDescent="0.25">
      <c r="H68" t="s">
        <v>23</v>
      </c>
      <c r="I68">
        <v>1</v>
      </c>
    </row>
    <row r="69" spans="8:9" x14ac:dyDescent="0.25">
      <c r="H69" t="s">
        <v>32</v>
      </c>
      <c r="I69">
        <v>1</v>
      </c>
    </row>
    <row r="70" spans="8:9" x14ac:dyDescent="0.25">
      <c r="H70" t="s">
        <v>31</v>
      </c>
      <c r="I70">
        <v>1</v>
      </c>
    </row>
    <row r="71" spans="8:9" x14ac:dyDescent="0.25">
      <c r="H71" t="s">
        <v>33</v>
      </c>
      <c r="I71">
        <v>1</v>
      </c>
    </row>
    <row r="72" spans="8:9" x14ac:dyDescent="0.25">
      <c r="H72" t="s">
        <v>27</v>
      </c>
      <c r="I72">
        <v>1</v>
      </c>
    </row>
    <row r="73" spans="8:9" x14ac:dyDescent="0.25">
      <c r="H73" t="s">
        <v>31</v>
      </c>
      <c r="I73">
        <v>1</v>
      </c>
    </row>
    <row r="74" spans="8:9" x14ac:dyDescent="0.25">
      <c r="H74" t="s">
        <v>26</v>
      </c>
      <c r="I74">
        <v>1</v>
      </c>
    </row>
    <row r="75" spans="8:9" x14ac:dyDescent="0.25">
      <c r="H75" t="s">
        <v>35</v>
      </c>
      <c r="I75">
        <v>1</v>
      </c>
    </row>
    <row r="76" spans="8:9" x14ac:dyDescent="0.25">
      <c r="H76" t="s">
        <v>24</v>
      </c>
      <c r="I76">
        <v>1</v>
      </c>
    </row>
    <row r="77" spans="8:9" x14ac:dyDescent="0.25">
      <c r="H77" t="s">
        <v>7</v>
      </c>
      <c r="I77">
        <v>1</v>
      </c>
    </row>
    <row r="78" spans="8:9" x14ac:dyDescent="0.25">
      <c r="H78" t="s">
        <v>21</v>
      </c>
      <c r="I78">
        <v>1</v>
      </c>
    </row>
    <row r="79" spans="8:9" x14ac:dyDescent="0.25">
      <c r="H79" t="s">
        <v>12</v>
      </c>
      <c r="I79">
        <v>1</v>
      </c>
    </row>
    <row r="80" spans="8:9" x14ac:dyDescent="0.25">
      <c r="H80" t="s">
        <v>8</v>
      </c>
      <c r="I80">
        <v>1</v>
      </c>
    </row>
    <row r="81" spans="8:9" x14ac:dyDescent="0.25">
      <c r="H81" t="s">
        <v>33</v>
      </c>
      <c r="I81">
        <v>1</v>
      </c>
    </row>
    <row r="82" spans="8:9" x14ac:dyDescent="0.25">
      <c r="H82" t="s">
        <v>20</v>
      </c>
      <c r="I82">
        <v>1</v>
      </c>
    </row>
    <row r="83" spans="8:9" x14ac:dyDescent="0.25">
      <c r="H83" t="s">
        <v>17</v>
      </c>
      <c r="I83">
        <v>1</v>
      </c>
    </row>
    <row r="84" spans="8:9" x14ac:dyDescent="0.25">
      <c r="H84" t="s">
        <v>37</v>
      </c>
      <c r="I84">
        <v>1</v>
      </c>
    </row>
    <row r="85" spans="8:9" x14ac:dyDescent="0.25">
      <c r="H85" t="s">
        <v>20</v>
      </c>
      <c r="I85">
        <v>1</v>
      </c>
    </row>
    <row r="86" spans="8:9" x14ac:dyDescent="0.25">
      <c r="H86" t="s">
        <v>14</v>
      </c>
      <c r="I86">
        <v>1</v>
      </c>
    </row>
    <row r="87" spans="8:9" x14ac:dyDescent="0.25">
      <c r="H87" t="s">
        <v>31</v>
      </c>
      <c r="I87">
        <v>1</v>
      </c>
    </row>
    <row r="88" spans="8:9" x14ac:dyDescent="0.25">
      <c r="H88" t="s">
        <v>13</v>
      </c>
      <c r="I88">
        <v>1</v>
      </c>
    </row>
    <row r="89" spans="8:9" x14ac:dyDescent="0.25">
      <c r="H89" t="s">
        <v>30</v>
      </c>
      <c r="I89">
        <v>1</v>
      </c>
    </row>
    <row r="90" spans="8:9" x14ac:dyDescent="0.25">
      <c r="H90" t="s">
        <v>34</v>
      </c>
      <c r="I90">
        <v>1</v>
      </c>
    </row>
    <row r="91" spans="8:9" x14ac:dyDescent="0.25">
      <c r="H91" t="s">
        <v>9</v>
      </c>
      <c r="I91">
        <v>1</v>
      </c>
    </row>
    <row r="92" spans="8:9" x14ac:dyDescent="0.25">
      <c r="H92" t="s">
        <v>15</v>
      </c>
      <c r="I92">
        <v>1</v>
      </c>
    </row>
    <row r="93" spans="8:9" x14ac:dyDescent="0.25">
      <c r="H93" t="s">
        <v>34</v>
      </c>
      <c r="I93">
        <v>1</v>
      </c>
    </row>
    <row r="94" spans="8:9" x14ac:dyDescent="0.25">
      <c r="H94" t="s">
        <v>32</v>
      </c>
      <c r="I94">
        <v>1</v>
      </c>
    </row>
    <row r="95" spans="8:9" x14ac:dyDescent="0.25">
      <c r="H95" t="s">
        <v>16</v>
      </c>
      <c r="I95">
        <v>1</v>
      </c>
    </row>
    <row r="96" spans="8:9" x14ac:dyDescent="0.25">
      <c r="H96" t="s">
        <v>19</v>
      </c>
      <c r="I96">
        <v>1</v>
      </c>
    </row>
    <row r="97" spans="8:9" x14ac:dyDescent="0.25">
      <c r="H97" t="s">
        <v>23</v>
      </c>
      <c r="I97">
        <v>1</v>
      </c>
    </row>
    <row r="98" spans="8:9" x14ac:dyDescent="0.25">
      <c r="H98" t="s">
        <v>39</v>
      </c>
      <c r="I98">
        <v>1</v>
      </c>
    </row>
    <row r="99" spans="8:9" x14ac:dyDescent="0.25">
      <c r="H99" t="s">
        <v>21</v>
      </c>
      <c r="I99">
        <v>1</v>
      </c>
    </row>
    <row r="100" spans="8:9" x14ac:dyDescent="0.25">
      <c r="H100" t="s">
        <v>8</v>
      </c>
      <c r="I100">
        <v>1</v>
      </c>
    </row>
    <row r="101" spans="8:9" x14ac:dyDescent="0.25">
      <c r="H101" t="s">
        <v>35</v>
      </c>
      <c r="I101">
        <v>1</v>
      </c>
    </row>
    <row r="102" spans="8:9" x14ac:dyDescent="0.25">
      <c r="H102" t="s">
        <v>16</v>
      </c>
      <c r="I102">
        <v>1</v>
      </c>
    </row>
    <row r="103" spans="8:9" x14ac:dyDescent="0.25">
      <c r="H103" t="s">
        <v>11</v>
      </c>
      <c r="I103">
        <v>1</v>
      </c>
    </row>
    <row r="104" spans="8:9" x14ac:dyDescent="0.25">
      <c r="H104" t="s">
        <v>11</v>
      </c>
      <c r="I104">
        <v>1</v>
      </c>
    </row>
    <row r="105" spans="8:9" x14ac:dyDescent="0.25">
      <c r="H105" t="s">
        <v>9</v>
      </c>
      <c r="I105">
        <v>1</v>
      </c>
    </row>
    <row r="106" spans="8:9" x14ac:dyDescent="0.25">
      <c r="H106" t="s">
        <v>28</v>
      </c>
      <c r="I106">
        <v>1</v>
      </c>
    </row>
    <row r="107" spans="8:9" x14ac:dyDescent="0.25">
      <c r="H107" t="s">
        <v>17</v>
      </c>
      <c r="I107">
        <v>1</v>
      </c>
    </row>
    <row r="108" spans="8:9" x14ac:dyDescent="0.25">
      <c r="H108" t="s">
        <v>34</v>
      </c>
      <c r="I108">
        <v>1</v>
      </c>
    </row>
    <row r="109" spans="8:9" x14ac:dyDescent="0.25">
      <c r="H109" t="s">
        <v>12</v>
      </c>
      <c r="I109">
        <v>1</v>
      </c>
    </row>
    <row r="110" spans="8:9" x14ac:dyDescent="0.25">
      <c r="H110" t="s">
        <v>37</v>
      </c>
      <c r="I110">
        <v>1</v>
      </c>
    </row>
    <row r="111" spans="8:9" x14ac:dyDescent="0.25">
      <c r="H111" t="s">
        <v>9</v>
      </c>
      <c r="I111">
        <v>1</v>
      </c>
    </row>
    <row r="112" spans="8:9" x14ac:dyDescent="0.25">
      <c r="H112" t="s">
        <v>25</v>
      </c>
      <c r="I112">
        <v>1</v>
      </c>
    </row>
    <row r="113" spans="8:9" x14ac:dyDescent="0.25">
      <c r="H113" t="s">
        <v>12</v>
      </c>
      <c r="I113">
        <v>1</v>
      </c>
    </row>
    <row r="114" spans="8:9" x14ac:dyDescent="0.25">
      <c r="H114" t="s">
        <v>10</v>
      </c>
      <c r="I114">
        <v>1</v>
      </c>
    </row>
    <row r="115" spans="8:9" x14ac:dyDescent="0.25">
      <c r="H115" t="s">
        <v>24</v>
      </c>
      <c r="I115">
        <v>1</v>
      </c>
    </row>
    <row r="116" spans="8:9" x14ac:dyDescent="0.25">
      <c r="H116" t="s">
        <v>22</v>
      </c>
      <c r="I116">
        <v>1</v>
      </c>
    </row>
    <row r="117" spans="8:9" x14ac:dyDescent="0.25">
      <c r="H117" t="s">
        <v>18</v>
      </c>
      <c r="I117">
        <v>1</v>
      </c>
    </row>
    <row r="118" spans="8:9" x14ac:dyDescent="0.25">
      <c r="H118" t="s">
        <v>9</v>
      </c>
      <c r="I118">
        <v>1</v>
      </c>
    </row>
    <row r="119" spans="8:9" x14ac:dyDescent="0.25">
      <c r="H119" t="s">
        <v>18</v>
      </c>
      <c r="I119">
        <v>1</v>
      </c>
    </row>
    <row r="120" spans="8:9" x14ac:dyDescent="0.25">
      <c r="H120" t="s">
        <v>14</v>
      </c>
      <c r="I120">
        <v>1</v>
      </c>
    </row>
    <row r="121" spans="8:9" x14ac:dyDescent="0.25">
      <c r="H121" t="s">
        <v>7</v>
      </c>
      <c r="I121">
        <v>1</v>
      </c>
    </row>
    <row r="122" spans="8:9" x14ac:dyDescent="0.25">
      <c r="H122" t="s">
        <v>13</v>
      </c>
      <c r="I122">
        <v>1</v>
      </c>
    </row>
    <row r="123" spans="8:9" x14ac:dyDescent="0.25">
      <c r="H123" t="s">
        <v>32</v>
      </c>
      <c r="I123">
        <v>1</v>
      </c>
    </row>
    <row r="124" spans="8:9" x14ac:dyDescent="0.25">
      <c r="H124" t="s">
        <v>26</v>
      </c>
      <c r="I124">
        <v>1</v>
      </c>
    </row>
    <row r="125" spans="8:9" x14ac:dyDescent="0.25">
      <c r="H125" t="s">
        <v>7</v>
      </c>
      <c r="I125">
        <v>1</v>
      </c>
    </row>
    <row r="126" spans="8:9" x14ac:dyDescent="0.25">
      <c r="H126" t="s">
        <v>21</v>
      </c>
      <c r="I126">
        <v>1</v>
      </c>
    </row>
    <row r="127" spans="8:9" x14ac:dyDescent="0.25">
      <c r="H127" t="s">
        <v>12</v>
      </c>
      <c r="I127">
        <v>1</v>
      </c>
    </row>
    <row r="128" spans="8:9" x14ac:dyDescent="0.25">
      <c r="H128" t="s">
        <v>28</v>
      </c>
      <c r="I128">
        <v>1</v>
      </c>
    </row>
    <row r="129" spans="8:9" x14ac:dyDescent="0.25">
      <c r="H129" t="s">
        <v>30</v>
      </c>
      <c r="I129">
        <v>1</v>
      </c>
    </row>
    <row r="130" spans="8:9" x14ac:dyDescent="0.25">
      <c r="H130" t="s">
        <v>23</v>
      </c>
      <c r="I130">
        <v>1</v>
      </c>
    </row>
    <row r="131" spans="8:9" x14ac:dyDescent="0.25">
      <c r="H131" t="s">
        <v>12</v>
      </c>
      <c r="I131">
        <v>1</v>
      </c>
    </row>
    <row r="132" spans="8:9" x14ac:dyDescent="0.25">
      <c r="H132" t="s">
        <v>37</v>
      </c>
      <c r="I132">
        <v>1</v>
      </c>
    </row>
    <row r="133" spans="8:9" x14ac:dyDescent="0.25">
      <c r="H133" t="s">
        <v>17</v>
      </c>
      <c r="I133">
        <v>1</v>
      </c>
    </row>
    <row r="134" spans="8:9" x14ac:dyDescent="0.25">
      <c r="H134" t="s">
        <v>26</v>
      </c>
      <c r="I134">
        <v>1</v>
      </c>
    </row>
    <row r="135" spans="8:9" x14ac:dyDescent="0.25">
      <c r="H135" t="s">
        <v>8</v>
      </c>
      <c r="I135">
        <v>1</v>
      </c>
    </row>
    <row r="136" spans="8:9" x14ac:dyDescent="0.25">
      <c r="H136" t="s">
        <v>7</v>
      </c>
      <c r="I136">
        <v>1</v>
      </c>
    </row>
    <row r="137" spans="8:9" x14ac:dyDescent="0.25">
      <c r="H137" t="s">
        <v>19</v>
      </c>
      <c r="I137">
        <v>1</v>
      </c>
    </row>
    <row r="138" spans="8:9" x14ac:dyDescent="0.25">
      <c r="H138" t="s">
        <v>11</v>
      </c>
      <c r="I138">
        <v>1</v>
      </c>
    </row>
    <row r="139" spans="8:9" x14ac:dyDescent="0.25">
      <c r="H139" t="s">
        <v>38</v>
      </c>
      <c r="I139">
        <v>1</v>
      </c>
    </row>
    <row r="140" spans="8:9" x14ac:dyDescent="0.25">
      <c r="H140" t="s">
        <v>9</v>
      </c>
      <c r="I140">
        <v>1</v>
      </c>
    </row>
    <row r="141" spans="8:9" x14ac:dyDescent="0.25">
      <c r="H141" t="s">
        <v>19</v>
      </c>
      <c r="I141">
        <v>1</v>
      </c>
    </row>
    <row r="142" spans="8:9" x14ac:dyDescent="0.25">
      <c r="H142" t="s">
        <v>12</v>
      </c>
      <c r="I142">
        <v>1</v>
      </c>
    </row>
    <row r="143" spans="8:9" x14ac:dyDescent="0.25">
      <c r="H143" t="s">
        <v>32</v>
      </c>
      <c r="I143">
        <v>1</v>
      </c>
    </row>
    <row r="144" spans="8:9" x14ac:dyDescent="0.25">
      <c r="H144" t="s">
        <v>10</v>
      </c>
      <c r="I144">
        <v>1</v>
      </c>
    </row>
    <row r="145" spans="8:9" x14ac:dyDescent="0.25">
      <c r="H145" t="s">
        <v>39</v>
      </c>
      <c r="I145">
        <v>1</v>
      </c>
    </row>
    <row r="146" spans="8:9" x14ac:dyDescent="0.25">
      <c r="H146" t="s">
        <v>19</v>
      </c>
      <c r="I146">
        <v>1</v>
      </c>
    </row>
    <row r="147" spans="8:9" x14ac:dyDescent="0.25">
      <c r="H147" t="s">
        <v>31</v>
      </c>
      <c r="I147">
        <v>1</v>
      </c>
    </row>
    <row r="148" spans="8:9" x14ac:dyDescent="0.25">
      <c r="H148" t="s">
        <v>12</v>
      </c>
      <c r="I148">
        <v>1</v>
      </c>
    </row>
    <row r="149" spans="8:9" x14ac:dyDescent="0.25">
      <c r="H149" t="s">
        <v>29</v>
      </c>
      <c r="I149">
        <v>1</v>
      </c>
    </row>
    <row r="150" spans="8:9" x14ac:dyDescent="0.25">
      <c r="H150" t="s">
        <v>40</v>
      </c>
      <c r="I150">
        <v>1</v>
      </c>
    </row>
    <row r="151" spans="8:9" x14ac:dyDescent="0.25">
      <c r="H151" t="s">
        <v>16</v>
      </c>
      <c r="I151">
        <v>1</v>
      </c>
    </row>
    <row r="152" spans="8:9" x14ac:dyDescent="0.25">
      <c r="H152" t="s">
        <v>34</v>
      </c>
      <c r="I152">
        <v>1</v>
      </c>
    </row>
    <row r="153" spans="8:9" x14ac:dyDescent="0.25">
      <c r="H153" t="s">
        <v>24</v>
      </c>
      <c r="I153">
        <v>1</v>
      </c>
    </row>
    <row r="154" spans="8:9" x14ac:dyDescent="0.25">
      <c r="H154" t="s">
        <v>16</v>
      </c>
      <c r="I154">
        <v>1</v>
      </c>
    </row>
    <row r="155" spans="8:9" x14ac:dyDescent="0.25">
      <c r="H155" t="s">
        <v>12</v>
      </c>
      <c r="I155">
        <v>1</v>
      </c>
    </row>
    <row r="156" spans="8:9" x14ac:dyDescent="0.25">
      <c r="H156" t="s">
        <v>34</v>
      </c>
      <c r="I156">
        <v>1</v>
      </c>
    </row>
    <row r="157" spans="8:9" x14ac:dyDescent="0.25">
      <c r="H157" t="s">
        <v>13</v>
      </c>
      <c r="I157">
        <v>1</v>
      </c>
    </row>
    <row r="158" spans="8:9" x14ac:dyDescent="0.25">
      <c r="H158" t="s">
        <v>7</v>
      </c>
      <c r="I158">
        <v>1</v>
      </c>
    </row>
    <row r="159" spans="8:9" x14ac:dyDescent="0.25">
      <c r="H159" t="s">
        <v>19</v>
      </c>
      <c r="I159">
        <v>1</v>
      </c>
    </row>
    <row r="160" spans="8:9" x14ac:dyDescent="0.25">
      <c r="H160" t="s">
        <v>37</v>
      </c>
      <c r="I160">
        <v>1</v>
      </c>
    </row>
    <row r="161" spans="8:9" x14ac:dyDescent="0.25">
      <c r="H161" t="s">
        <v>7</v>
      </c>
      <c r="I161">
        <v>1</v>
      </c>
    </row>
    <row r="162" spans="8:9" x14ac:dyDescent="0.25">
      <c r="H162" t="s">
        <v>29</v>
      </c>
      <c r="I162">
        <v>1</v>
      </c>
    </row>
    <row r="163" spans="8:9" x14ac:dyDescent="0.25">
      <c r="H163" t="s">
        <v>35</v>
      </c>
      <c r="I163">
        <v>1</v>
      </c>
    </row>
    <row r="164" spans="8:9" x14ac:dyDescent="0.25">
      <c r="H164" t="s">
        <v>33</v>
      </c>
      <c r="I164">
        <v>1</v>
      </c>
    </row>
    <row r="165" spans="8:9" x14ac:dyDescent="0.25">
      <c r="H165" t="s">
        <v>32</v>
      </c>
      <c r="I165">
        <v>1</v>
      </c>
    </row>
    <row r="166" spans="8:9" x14ac:dyDescent="0.25">
      <c r="H166" t="s">
        <v>21</v>
      </c>
      <c r="I166">
        <v>1</v>
      </c>
    </row>
    <row r="167" spans="8:9" x14ac:dyDescent="0.25">
      <c r="H167" t="s">
        <v>10</v>
      </c>
      <c r="I167">
        <v>1</v>
      </c>
    </row>
    <row r="168" spans="8:9" x14ac:dyDescent="0.25">
      <c r="H168" t="s">
        <v>7</v>
      </c>
      <c r="I168">
        <v>1</v>
      </c>
    </row>
    <row r="169" spans="8:9" x14ac:dyDescent="0.25">
      <c r="H169" t="s">
        <v>39</v>
      </c>
      <c r="I169">
        <v>1</v>
      </c>
    </row>
    <row r="170" spans="8:9" x14ac:dyDescent="0.25">
      <c r="H170" t="s">
        <v>39</v>
      </c>
      <c r="I170">
        <v>1</v>
      </c>
    </row>
    <row r="171" spans="8:9" x14ac:dyDescent="0.25">
      <c r="H171" t="s">
        <v>15</v>
      </c>
      <c r="I171">
        <v>1</v>
      </c>
    </row>
    <row r="172" spans="8:9" x14ac:dyDescent="0.25">
      <c r="H172" t="s">
        <v>32</v>
      </c>
      <c r="I172">
        <v>1</v>
      </c>
    </row>
    <row r="173" spans="8:9" x14ac:dyDescent="0.25">
      <c r="H173" t="s">
        <v>30</v>
      </c>
      <c r="I173">
        <v>1</v>
      </c>
    </row>
    <row r="174" spans="8:9" x14ac:dyDescent="0.25">
      <c r="H174" t="s">
        <v>7</v>
      </c>
      <c r="I174">
        <v>1</v>
      </c>
    </row>
    <row r="175" spans="8:9" x14ac:dyDescent="0.25">
      <c r="H175" t="s">
        <v>39</v>
      </c>
      <c r="I175">
        <v>1</v>
      </c>
    </row>
    <row r="176" spans="8:9" x14ac:dyDescent="0.25">
      <c r="H176" t="s">
        <v>25</v>
      </c>
      <c r="I176">
        <v>1</v>
      </c>
    </row>
    <row r="177" spans="8:9" x14ac:dyDescent="0.25">
      <c r="H177" t="s">
        <v>23</v>
      </c>
      <c r="I177">
        <v>1</v>
      </c>
    </row>
    <row r="178" spans="8:9" x14ac:dyDescent="0.25">
      <c r="H178" t="s">
        <v>14</v>
      </c>
      <c r="I178">
        <v>1</v>
      </c>
    </row>
    <row r="179" spans="8:9" x14ac:dyDescent="0.25">
      <c r="H179" t="s">
        <v>16</v>
      </c>
      <c r="I179">
        <v>1</v>
      </c>
    </row>
    <row r="180" spans="8:9" x14ac:dyDescent="0.25">
      <c r="H180" t="s">
        <v>18</v>
      </c>
      <c r="I180">
        <v>1</v>
      </c>
    </row>
    <row r="181" spans="8:9" x14ac:dyDescent="0.25">
      <c r="H181" t="s">
        <v>10</v>
      </c>
      <c r="I181">
        <v>1</v>
      </c>
    </row>
    <row r="182" spans="8:9" x14ac:dyDescent="0.25">
      <c r="H182" t="s">
        <v>7</v>
      </c>
      <c r="I182">
        <v>1</v>
      </c>
    </row>
    <row r="183" spans="8:9" x14ac:dyDescent="0.25">
      <c r="H183" t="s">
        <v>13</v>
      </c>
      <c r="I183">
        <v>1</v>
      </c>
    </row>
    <row r="184" spans="8:9" x14ac:dyDescent="0.25">
      <c r="H184" t="s">
        <v>32</v>
      </c>
      <c r="I184">
        <v>1</v>
      </c>
    </row>
    <row r="185" spans="8:9" x14ac:dyDescent="0.25">
      <c r="H185" t="s">
        <v>11</v>
      </c>
      <c r="I185">
        <v>1</v>
      </c>
    </row>
    <row r="186" spans="8:9" x14ac:dyDescent="0.25">
      <c r="H186" t="s">
        <v>16</v>
      </c>
      <c r="I186">
        <v>1</v>
      </c>
    </row>
    <row r="187" spans="8:9" x14ac:dyDescent="0.25">
      <c r="H187" t="s">
        <v>33</v>
      </c>
      <c r="I187">
        <v>1</v>
      </c>
    </row>
    <row r="188" spans="8:9" x14ac:dyDescent="0.25">
      <c r="H188" t="s">
        <v>23</v>
      </c>
      <c r="I188">
        <v>1</v>
      </c>
    </row>
    <row r="189" spans="8:9" x14ac:dyDescent="0.25">
      <c r="H189" t="s">
        <v>39</v>
      </c>
      <c r="I189">
        <v>1</v>
      </c>
    </row>
    <row r="190" spans="8:9" x14ac:dyDescent="0.25">
      <c r="H190" t="s">
        <v>8</v>
      </c>
      <c r="I190">
        <v>1</v>
      </c>
    </row>
    <row r="191" spans="8:9" x14ac:dyDescent="0.25">
      <c r="H191" t="s">
        <v>36</v>
      </c>
      <c r="I191">
        <v>1</v>
      </c>
    </row>
    <row r="192" spans="8:9" x14ac:dyDescent="0.25">
      <c r="H192" t="s">
        <v>26</v>
      </c>
      <c r="I192">
        <v>1</v>
      </c>
    </row>
    <row r="193" spans="8:9" x14ac:dyDescent="0.25">
      <c r="H193" t="s">
        <v>10</v>
      </c>
      <c r="I193">
        <v>1</v>
      </c>
    </row>
    <row r="194" spans="8:9" x14ac:dyDescent="0.25">
      <c r="H194" t="s">
        <v>24</v>
      </c>
      <c r="I194">
        <v>1</v>
      </c>
    </row>
    <row r="195" spans="8:9" x14ac:dyDescent="0.25">
      <c r="H195" t="s">
        <v>34</v>
      </c>
      <c r="I195">
        <v>1</v>
      </c>
    </row>
    <row r="196" spans="8:9" x14ac:dyDescent="0.25">
      <c r="H196" t="s">
        <v>8</v>
      </c>
      <c r="I196">
        <v>1</v>
      </c>
    </row>
    <row r="197" spans="8:9" x14ac:dyDescent="0.25">
      <c r="H197" t="s">
        <v>16</v>
      </c>
      <c r="I197">
        <v>1</v>
      </c>
    </row>
    <row r="198" spans="8:9" x14ac:dyDescent="0.25">
      <c r="H198" t="s">
        <v>31</v>
      </c>
      <c r="I198">
        <v>1</v>
      </c>
    </row>
    <row r="199" spans="8:9" x14ac:dyDescent="0.25">
      <c r="H199" t="s">
        <v>18</v>
      </c>
      <c r="I199">
        <v>1</v>
      </c>
    </row>
    <row r="200" spans="8:9" x14ac:dyDescent="0.25">
      <c r="H200" t="s">
        <v>34</v>
      </c>
      <c r="I200">
        <v>1</v>
      </c>
    </row>
    <row r="201" spans="8:9" x14ac:dyDescent="0.25">
      <c r="H201" t="s">
        <v>21</v>
      </c>
      <c r="I201">
        <v>1</v>
      </c>
    </row>
    <row r="202" spans="8:9" x14ac:dyDescent="0.25">
      <c r="H202" t="s">
        <v>11</v>
      </c>
      <c r="I202">
        <v>1</v>
      </c>
    </row>
    <row r="203" spans="8:9" x14ac:dyDescent="0.25">
      <c r="H203" t="s">
        <v>12</v>
      </c>
      <c r="I203">
        <v>1</v>
      </c>
    </row>
    <row r="204" spans="8:9" x14ac:dyDescent="0.25">
      <c r="H204" t="s">
        <v>25</v>
      </c>
      <c r="I204">
        <v>1</v>
      </c>
    </row>
    <row r="205" spans="8:9" x14ac:dyDescent="0.25">
      <c r="H205" t="s">
        <v>30</v>
      </c>
      <c r="I205">
        <v>1</v>
      </c>
    </row>
    <row r="206" spans="8:9" x14ac:dyDescent="0.25">
      <c r="H206" t="s">
        <v>36</v>
      </c>
      <c r="I206">
        <v>1</v>
      </c>
    </row>
    <row r="207" spans="8:9" x14ac:dyDescent="0.25">
      <c r="H207" t="s">
        <v>35</v>
      </c>
      <c r="I207">
        <v>1</v>
      </c>
    </row>
    <row r="208" spans="8:9" x14ac:dyDescent="0.25">
      <c r="H208" t="s">
        <v>8</v>
      </c>
      <c r="I208">
        <v>1</v>
      </c>
    </row>
    <row r="209" spans="8:9" x14ac:dyDescent="0.25">
      <c r="H209" t="s">
        <v>33</v>
      </c>
      <c r="I209">
        <v>1</v>
      </c>
    </row>
    <row r="210" spans="8:9" x14ac:dyDescent="0.25">
      <c r="H210" t="s">
        <v>21</v>
      </c>
      <c r="I210">
        <v>1</v>
      </c>
    </row>
    <row r="211" spans="8:9" x14ac:dyDescent="0.25">
      <c r="H211" t="s">
        <v>32</v>
      </c>
      <c r="I211">
        <v>1</v>
      </c>
    </row>
    <row r="212" spans="8:9" x14ac:dyDescent="0.25">
      <c r="H212" t="s">
        <v>8</v>
      </c>
      <c r="I212">
        <v>1</v>
      </c>
    </row>
    <row r="213" spans="8:9" x14ac:dyDescent="0.25">
      <c r="H213" t="s">
        <v>17</v>
      </c>
      <c r="I213">
        <v>1</v>
      </c>
    </row>
    <row r="214" spans="8:9" x14ac:dyDescent="0.25">
      <c r="H214" t="s">
        <v>24</v>
      </c>
      <c r="I214">
        <v>1</v>
      </c>
    </row>
    <row r="215" spans="8:9" x14ac:dyDescent="0.25">
      <c r="H215" t="s">
        <v>29</v>
      </c>
      <c r="I215">
        <v>1</v>
      </c>
    </row>
    <row r="216" spans="8:9" x14ac:dyDescent="0.25">
      <c r="H216" t="s">
        <v>20</v>
      </c>
      <c r="I216">
        <v>1</v>
      </c>
    </row>
    <row r="217" spans="8:9" x14ac:dyDescent="0.25">
      <c r="H217" t="s">
        <v>16</v>
      </c>
      <c r="I217">
        <v>1</v>
      </c>
    </row>
    <row r="218" spans="8:9" x14ac:dyDescent="0.25">
      <c r="H218" t="s">
        <v>22</v>
      </c>
      <c r="I218">
        <v>1</v>
      </c>
    </row>
    <row r="219" spans="8:9" x14ac:dyDescent="0.25">
      <c r="H219" t="s">
        <v>31</v>
      </c>
      <c r="I219">
        <v>1</v>
      </c>
    </row>
    <row r="220" spans="8:9" x14ac:dyDescent="0.25">
      <c r="H220" t="s">
        <v>11</v>
      </c>
      <c r="I220">
        <v>1</v>
      </c>
    </row>
    <row r="221" spans="8:9" x14ac:dyDescent="0.25">
      <c r="H221" t="s">
        <v>11</v>
      </c>
      <c r="I221">
        <v>1</v>
      </c>
    </row>
    <row r="222" spans="8:9" x14ac:dyDescent="0.25">
      <c r="H222" t="s">
        <v>17</v>
      </c>
      <c r="I222">
        <v>1</v>
      </c>
    </row>
    <row r="223" spans="8:9" x14ac:dyDescent="0.25">
      <c r="H223" t="s">
        <v>15</v>
      </c>
      <c r="I223">
        <v>1</v>
      </c>
    </row>
    <row r="224" spans="8:9" x14ac:dyDescent="0.25">
      <c r="H224" t="s">
        <v>39</v>
      </c>
      <c r="I224">
        <v>1</v>
      </c>
    </row>
    <row r="225" spans="8:9" x14ac:dyDescent="0.25">
      <c r="H225" t="s">
        <v>37</v>
      </c>
      <c r="I225">
        <v>1</v>
      </c>
    </row>
    <row r="226" spans="8:9" x14ac:dyDescent="0.25">
      <c r="H226" t="s">
        <v>15</v>
      </c>
      <c r="I226">
        <v>1</v>
      </c>
    </row>
    <row r="227" spans="8:9" x14ac:dyDescent="0.25">
      <c r="H227" t="s">
        <v>14</v>
      </c>
      <c r="I227">
        <v>1</v>
      </c>
    </row>
    <row r="228" spans="8:9" x14ac:dyDescent="0.25">
      <c r="H228" t="s">
        <v>13</v>
      </c>
      <c r="I228">
        <v>1</v>
      </c>
    </row>
    <row r="229" spans="8:9" x14ac:dyDescent="0.25">
      <c r="H229" t="s">
        <v>18</v>
      </c>
      <c r="I229">
        <v>1</v>
      </c>
    </row>
    <row r="230" spans="8:9" x14ac:dyDescent="0.25">
      <c r="H230" t="s">
        <v>30</v>
      </c>
      <c r="I230">
        <v>1</v>
      </c>
    </row>
    <row r="231" spans="8:9" x14ac:dyDescent="0.25">
      <c r="H231" t="s">
        <v>22</v>
      </c>
      <c r="I231">
        <v>1</v>
      </c>
    </row>
    <row r="232" spans="8:9" x14ac:dyDescent="0.25">
      <c r="H232" t="s">
        <v>8</v>
      </c>
      <c r="I232">
        <v>1</v>
      </c>
    </row>
    <row r="233" spans="8:9" x14ac:dyDescent="0.25">
      <c r="H233" t="s">
        <v>32</v>
      </c>
      <c r="I233">
        <v>1</v>
      </c>
    </row>
    <row r="234" spans="8:9" x14ac:dyDescent="0.25">
      <c r="H234" t="s">
        <v>10</v>
      </c>
      <c r="I234">
        <v>1</v>
      </c>
    </row>
    <row r="235" spans="8:9" x14ac:dyDescent="0.25">
      <c r="H235" t="s">
        <v>16</v>
      </c>
      <c r="I235">
        <v>1</v>
      </c>
    </row>
    <row r="236" spans="8:9" x14ac:dyDescent="0.25">
      <c r="H236" t="s">
        <v>22</v>
      </c>
      <c r="I236">
        <v>1</v>
      </c>
    </row>
    <row r="237" spans="8:9" x14ac:dyDescent="0.25">
      <c r="H237" t="s">
        <v>24</v>
      </c>
      <c r="I237">
        <v>1</v>
      </c>
    </row>
    <row r="238" spans="8:9" x14ac:dyDescent="0.25">
      <c r="H238" t="s">
        <v>38</v>
      </c>
      <c r="I238">
        <v>1</v>
      </c>
    </row>
    <row r="239" spans="8:9" x14ac:dyDescent="0.25">
      <c r="H239" t="s">
        <v>40</v>
      </c>
      <c r="I239">
        <v>1</v>
      </c>
    </row>
    <row r="240" spans="8:9" x14ac:dyDescent="0.25">
      <c r="H240" t="s">
        <v>38</v>
      </c>
      <c r="I240">
        <v>1</v>
      </c>
    </row>
    <row r="241" spans="8:9" x14ac:dyDescent="0.25">
      <c r="H241" t="s">
        <v>8</v>
      </c>
      <c r="I241">
        <v>1</v>
      </c>
    </row>
    <row r="242" spans="8:9" x14ac:dyDescent="0.25">
      <c r="H242" t="s">
        <v>39</v>
      </c>
      <c r="I242">
        <v>1</v>
      </c>
    </row>
    <row r="243" spans="8:9" x14ac:dyDescent="0.25">
      <c r="H243" t="s">
        <v>13</v>
      </c>
      <c r="I243">
        <v>1</v>
      </c>
    </row>
    <row r="244" spans="8:9" x14ac:dyDescent="0.25">
      <c r="H244" t="s">
        <v>7</v>
      </c>
      <c r="I244">
        <v>1</v>
      </c>
    </row>
    <row r="245" spans="8:9" x14ac:dyDescent="0.25">
      <c r="H245" t="s">
        <v>13</v>
      </c>
      <c r="I245">
        <v>1</v>
      </c>
    </row>
    <row r="246" spans="8:9" x14ac:dyDescent="0.25">
      <c r="H246" t="s">
        <v>12</v>
      </c>
      <c r="I246">
        <v>1</v>
      </c>
    </row>
    <row r="247" spans="8:9" x14ac:dyDescent="0.25">
      <c r="H247" t="s">
        <v>21</v>
      </c>
      <c r="I247">
        <v>1</v>
      </c>
    </row>
    <row r="248" spans="8:9" x14ac:dyDescent="0.25">
      <c r="H248" t="s">
        <v>36</v>
      </c>
      <c r="I248">
        <v>1</v>
      </c>
    </row>
    <row r="249" spans="8:9" x14ac:dyDescent="0.25">
      <c r="H249" t="s">
        <v>21</v>
      </c>
      <c r="I249">
        <v>1</v>
      </c>
    </row>
    <row r="250" spans="8:9" x14ac:dyDescent="0.25">
      <c r="H250" t="s">
        <v>40</v>
      </c>
      <c r="I250">
        <v>1</v>
      </c>
    </row>
    <row r="251" spans="8:9" x14ac:dyDescent="0.25">
      <c r="H251" t="s">
        <v>11</v>
      </c>
      <c r="I251">
        <v>1</v>
      </c>
    </row>
    <row r="252" spans="8:9" x14ac:dyDescent="0.25">
      <c r="H252" t="s">
        <v>37</v>
      </c>
      <c r="I252">
        <v>1</v>
      </c>
    </row>
    <row r="253" spans="8:9" x14ac:dyDescent="0.25">
      <c r="H253" t="s">
        <v>19</v>
      </c>
      <c r="I253">
        <v>1</v>
      </c>
    </row>
    <row r="254" spans="8:9" x14ac:dyDescent="0.25">
      <c r="H254" t="s">
        <v>20</v>
      </c>
      <c r="I254">
        <v>1</v>
      </c>
    </row>
    <row r="255" spans="8:9" x14ac:dyDescent="0.25">
      <c r="H255" t="s">
        <v>17</v>
      </c>
      <c r="I255">
        <v>1</v>
      </c>
    </row>
    <row r="256" spans="8:9" x14ac:dyDescent="0.25">
      <c r="H256" t="s">
        <v>26</v>
      </c>
      <c r="I256">
        <v>1</v>
      </c>
    </row>
    <row r="257" spans="8:9" x14ac:dyDescent="0.25">
      <c r="H257" t="s">
        <v>26</v>
      </c>
      <c r="I257">
        <v>1</v>
      </c>
    </row>
    <row r="258" spans="8:9" x14ac:dyDescent="0.25">
      <c r="H258" t="s">
        <v>38</v>
      </c>
      <c r="I258">
        <v>1</v>
      </c>
    </row>
    <row r="259" spans="8:9" x14ac:dyDescent="0.25">
      <c r="H259" t="s">
        <v>39</v>
      </c>
      <c r="I259">
        <v>1</v>
      </c>
    </row>
    <row r="260" spans="8:9" x14ac:dyDescent="0.25">
      <c r="H260" t="s">
        <v>25</v>
      </c>
      <c r="I260">
        <v>1</v>
      </c>
    </row>
    <row r="261" spans="8:9" x14ac:dyDescent="0.25">
      <c r="H261" t="s">
        <v>23</v>
      </c>
      <c r="I261">
        <v>1</v>
      </c>
    </row>
    <row r="262" spans="8:9" x14ac:dyDescent="0.25">
      <c r="H262" t="s">
        <v>21</v>
      </c>
      <c r="I262">
        <v>1</v>
      </c>
    </row>
    <row r="263" spans="8:9" x14ac:dyDescent="0.25">
      <c r="H263" t="s">
        <v>35</v>
      </c>
      <c r="I263">
        <v>1</v>
      </c>
    </row>
    <row r="264" spans="8:9" x14ac:dyDescent="0.25">
      <c r="H264" t="s">
        <v>9</v>
      </c>
      <c r="I264">
        <v>1</v>
      </c>
    </row>
    <row r="265" spans="8:9" x14ac:dyDescent="0.25">
      <c r="H265" t="s">
        <v>18</v>
      </c>
      <c r="I265">
        <v>1</v>
      </c>
    </row>
    <row r="266" spans="8:9" x14ac:dyDescent="0.25">
      <c r="H266" t="s">
        <v>30</v>
      </c>
      <c r="I266">
        <v>1</v>
      </c>
    </row>
    <row r="267" spans="8:9" x14ac:dyDescent="0.25">
      <c r="H267" t="s">
        <v>25</v>
      </c>
      <c r="I267">
        <v>1</v>
      </c>
    </row>
    <row r="268" spans="8:9" x14ac:dyDescent="0.25">
      <c r="H268" t="s">
        <v>23</v>
      </c>
      <c r="I268">
        <v>1</v>
      </c>
    </row>
    <row r="269" spans="8:9" x14ac:dyDescent="0.25">
      <c r="H269" t="s">
        <v>26</v>
      </c>
      <c r="I269">
        <v>1</v>
      </c>
    </row>
    <row r="270" spans="8:9" x14ac:dyDescent="0.25">
      <c r="H270" t="s">
        <v>26</v>
      </c>
      <c r="I270">
        <v>1</v>
      </c>
    </row>
    <row r="271" spans="8:9" x14ac:dyDescent="0.25">
      <c r="H271" t="s">
        <v>15</v>
      </c>
      <c r="I271">
        <v>1</v>
      </c>
    </row>
    <row r="272" spans="8:9" x14ac:dyDescent="0.25">
      <c r="H272" t="s">
        <v>31</v>
      </c>
      <c r="I272">
        <v>1</v>
      </c>
    </row>
    <row r="273" spans="8:9" x14ac:dyDescent="0.25">
      <c r="H273" t="s">
        <v>19</v>
      </c>
      <c r="I273">
        <v>1</v>
      </c>
    </row>
    <row r="274" spans="8:9" x14ac:dyDescent="0.25">
      <c r="H274" t="s">
        <v>27</v>
      </c>
      <c r="I274">
        <v>1</v>
      </c>
    </row>
    <row r="275" spans="8:9" x14ac:dyDescent="0.25">
      <c r="H275" t="s">
        <v>13</v>
      </c>
      <c r="I275">
        <v>1</v>
      </c>
    </row>
    <row r="276" spans="8:9" x14ac:dyDescent="0.25">
      <c r="H276" t="s">
        <v>24</v>
      </c>
      <c r="I276">
        <v>1</v>
      </c>
    </row>
    <row r="277" spans="8:9" x14ac:dyDescent="0.25">
      <c r="H277" t="s">
        <v>27</v>
      </c>
      <c r="I277">
        <v>1</v>
      </c>
    </row>
    <row r="278" spans="8:9" x14ac:dyDescent="0.25">
      <c r="H278" t="s">
        <v>14</v>
      </c>
      <c r="I278">
        <v>1</v>
      </c>
    </row>
    <row r="279" spans="8:9" x14ac:dyDescent="0.25">
      <c r="H279" t="s">
        <v>7</v>
      </c>
      <c r="I279">
        <v>1</v>
      </c>
    </row>
  </sheetData>
  <sortState xmlns:xlrd2="http://schemas.microsoft.com/office/spreadsheetml/2017/richdata2" ref="C2:D278">
    <sortCondition ref="C2:C278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D9B64-5E71-4B62-BAC4-C0F78C96F105}">
  <dimension ref="B1:E34"/>
  <sheetViews>
    <sheetView workbookViewId="0">
      <selection activeCell="J20" sqref="J20"/>
    </sheetView>
  </sheetViews>
  <sheetFormatPr baseColWidth="10" defaultRowHeight="15" x14ac:dyDescent="0.25"/>
  <sheetData>
    <row r="1" spans="2:5" x14ac:dyDescent="0.25">
      <c r="B1">
        <v>700023</v>
      </c>
      <c r="C1" t="s">
        <v>103</v>
      </c>
      <c r="D1">
        <v>272</v>
      </c>
      <c r="E1">
        <v>44.1</v>
      </c>
    </row>
    <row r="2" spans="2:5" x14ac:dyDescent="0.25">
      <c r="B2">
        <v>71276</v>
      </c>
      <c r="C2" t="s">
        <v>104</v>
      </c>
      <c r="D2">
        <v>326</v>
      </c>
      <c r="E2">
        <v>43.3</v>
      </c>
    </row>
    <row r="3" spans="2:5" x14ac:dyDescent="0.25">
      <c r="B3">
        <v>71507</v>
      </c>
      <c r="C3" t="s">
        <v>105</v>
      </c>
      <c r="D3">
        <v>172</v>
      </c>
      <c r="E3">
        <v>23.8</v>
      </c>
    </row>
    <row r="4" spans="2:5" x14ac:dyDescent="0.25">
      <c r="B4">
        <v>71255</v>
      </c>
      <c r="C4" t="s">
        <v>106</v>
      </c>
      <c r="D4">
        <v>224</v>
      </c>
      <c r="E4">
        <v>22.8</v>
      </c>
    </row>
    <row r="5" spans="2:5" x14ac:dyDescent="0.25">
      <c r="B5">
        <v>70067</v>
      </c>
      <c r="C5" t="s">
        <v>107</v>
      </c>
      <c r="D5">
        <v>259</v>
      </c>
      <c r="E5">
        <v>15.4</v>
      </c>
    </row>
    <row r="6" spans="2:5" x14ac:dyDescent="0.25">
      <c r="B6">
        <v>71606</v>
      </c>
      <c r="C6" t="s">
        <v>108</v>
      </c>
      <c r="D6">
        <v>155</v>
      </c>
      <c r="E6">
        <v>12.9</v>
      </c>
    </row>
    <row r="7" spans="2:5" x14ac:dyDescent="0.25">
      <c r="B7">
        <v>71270</v>
      </c>
      <c r="C7" t="s">
        <v>109</v>
      </c>
      <c r="D7">
        <v>203</v>
      </c>
      <c r="E7">
        <v>12.8</v>
      </c>
    </row>
    <row r="8" spans="2:5" x14ac:dyDescent="0.25">
      <c r="B8">
        <v>71239</v>
      </c>
      <c r="C8" t="s">
        <v>110</v>
      </c>
      <c r="D8">
        <v>190</v>
      </c>
      <c r="E8">
        <v>12.6</v>
      </c>
    </row>
    <row r="9" spans="2:5" x14ac:dyDescent="0.25">
      <c r="B9">
        <v>71188</v>
      </c>
      <c r="C9" t="s">
        <v>111</v>
      </c>
      <c r="D9">
        <v>264</v>
      </c>
      <c r="E9">
        <v>7.6</v>
      </c>
    </row>
    <row r="10" spans="2:5" x14ac:dyDescent="0.25">
      <c r="B10">
        <v>70930</v>
      </c>
      <c r="C10" t="s">
        <v>112</v>
      </c>
      <c r="D10">
        <v>213</v>
      </c>
      <c r="E10">
        <v>6.1</v>
      </c>
    </row>
    <row r="11" spans="2:5" x14ac:dyDescent="0.25">
      <c r="B11">
        <v>71031</v>
      </c>
      <c r="C11" t="s">
        <v>113</v>
      </c>
      <c r="D11">
        <v>198</v>
      </c>
      <c r="E11">
        <v>3</v>
      </c>
    </row>
    <row r="12" spans="2:5" x14ac:dyDescent="0.25">
      <c r="B12">
        <v>71607</v>
      </c>
      <c r="C12" t="s">
        <v>114</v>
      </c>
      <c r="D12">
        <v>241</v>
      </c>
      <c r="E12">
        <v>2.9</v>
      </c>
    </row>
    <row r="13" spans="2:5" x14ac:dyDescent="0.25">
      <c r="B13">
        <v>71662</v>
      </c>
      <c r="C13" t="s">
        <v>115</v>
      </c>
      <c r="D13">
        <v>139</v>
      </c>
      <c r="E13">
        <v>2.9</v>
      </c>
    </row>
    <row r="14" spans="2:5" x14ac:dyDescent="0.25">
      <c r="B14">
        <v>71129</v>
      </c>
      <c r="C14" t="s">
        <v>116</v>
      </c>
      <c r="D14">
        <v>168</v>
      </c>
      <c r="E14">
        <v>2.4</v>
      </c>
    </row>
    <row r="15" spans="2:5" x14ac:dyDescent="0.25">
      <c r="B15">
        <v>70066</v>
      </c>
      <c r="C15" t="s">
        <v>117</v>
      </c>
      <c r="D15">
        <v>73</v>
      </c>
      <c r="E15">
        <v>1.4</v>
      </c>
    </row>
    <row r="16" spans="2:5" x14ac:dyDescent="0.25">
      <c r="B16">
        <v>71174</v>
      </c>
      <c r="C16" t="s">
        <v>118</v>
      </c>
      <c r="D16">
        <v>296</v>
      </c>
      <c r="E16">
        <v>0.7</v>
      </c>
    </row>
    <row r="17" spans="2:5" x14ac:dyDescent="0.25">
      <c r="B17">
        <v>71063</v>
      </c>
      <c r="C17" t="s">
        <v>119</v>
      </c>
      <c r="D17">
        <v>158</v>
      </c>
      <c r="E17">
        <v>0.6</v>
      </c>
    </row>
    <row r="18" spans="2:5" x14ac:dyDescent="0.25">
      <c r="B18">
        <v>71248</v>
      </c>
      <c r="C18" t="s">
        <v>120</v>
      </c>
      <c r="D18">
        <v>105</v>
      </c>
      <c r="E18">
        <v>0</v>
      </c>
    </row>
    <row r="19" spans="2:5" x14ac:dyDescent="0.25">
      <c r="B19">
        <v>71159</v>
      </c>
      <c r="C19" t="s">
        <v>121</v>
      </c>
      <c r="D19">
        <v>172</v>
      </c>
      <c r="E19">
        <v>-0.6</v>
      </c>
    </row>
    <row r="20" spans="2:5" x14ac:dyDescent="0.25">
      <c r="B20">
        <v>71139</v>
      </c>
      <c r="C20" t="s">
        <v>122</v>
      </c>
      <c r="D20">
        <v>106</v>
      </c>
      <c r="E20">
        <v>-0.9</v>
      </c>
    </row>
    <row r="21" spans="2:5" x14ac:dyDescent="0.25">
      <c r="B21">
        <v>71045</v>
      </c>
      <c r="C21" t="s">
        <v>123</v>
      </c>
      <c r="D21">
        <v>177</v>
      </c>
      <c r="E21">
        <v>-1.7</v>
      </c>
    </row>
    <row r="22" spans="2:5" x14ac:dyDescent="0.25">
      <c r="B22">
        <v>71601</v>
      </c>
      <c r="C22" t="s">
        <v>124</v>
      </c>
      <c r="D22">
        <v>100</v>
      </c>
      <c r="E22">
        <v>-2</v>
      </c>
    </row>
    <row r="23" spans="2:5" x14ac:dyDescent="0.25">
      <c r="B23">
        <v>71252</v>
      </c>
      <c r="C23" t="s">
        <v>125</v>
      </c>
      <c r="D23">
        <v>132</v>
      </c>
      <c r="E23">
        <v>-2.2999999999999998</v>
      </c>
    </row>
    <row r="24" spans="2:5" x14ac:dyDescent="0.25">
      <c r="B24">
        <v>71510</v>
      </c>
      <c r="C24" t="s">
        <v>126</v>
      </c>
      <c r="D24">
        <v>96</v>
      </c>
      <c r="E24">
        <v>-5.2</v>
      </c>
    </row>
    <row r="25" spans="2:5" x14ac:dyDescent="0.25">
      <c r="B25">
        <v>71024</v>
      </c>
      <c r="C25" t="s">
        <v>127</v>
      </c>
      <c r="D25">
        <v>191</v>
      </c>
      <c r="E25">
        <v>-6.3</v>
      </c>
    </row>
    <row r="26" spans="2:5" x14ac:dyDescent="0.25">
      <c r="B26">
        <v>71050</v>
      </c>
      <c r="C26" t="s">
        <v>128</v>
      </c>
      <c r="D26">
        <v>170</v>
      </c>
      <c r="E26">
        <v>-6.5</v>
      </c>
    </row>
    <row r="27" spans="2:5" x14ac:dyDescent="0.25">
      <c r="B27">
        <v>71594</v>
      </c>
      <c r="C27" t="s">
        <v>129</v>
      </c>
      <c r="D27">
        <v>178</v>
      </c>
      <c r="E27">
        <v>-7.3</v>
      </c>
    </row>
    <row r="28" spans="2:5" x14ac:dyDescent="0.25">
      <c r="B28">
        <v>71505</v>
      </c>
      <c r="C28" t="s">
        <v>130</v>
      </c>
      <c r="D28">
        <v>200</v>
      </c>
      <c r="E28">
        <v>-9</v>
      </c>
    </row>
    <row r="29" spans="2:5" x14ac:dyDescent="0.25">
      <c r="B29">
        <v>71602</v>
      </c>
      <c r="C29" t="s">
        <v>131</v>
      </c>
      <c r="D29">
        <v>128</v>
      </c>
      <c r="E29">
        <v>-10.9</v>
      </c>
    </row>
    <row r="30" spans="2:5" x14ac:dyDescent="0.25">
      <c r="B30">
        <v>71595</v>
      </c>
      <c r="C30" t="s">
        <v>132</v>
      </c>
      <c r="D30">
        <v>171</v>
      </c>
      <c r="E30">
        <v>-12.3</v>
      </c>
    </row>
    <row r="31" spans="2:5" x14ac:dyDescent="0.25">
      <c r="B31">
        <v>71591</v>
      </c>
      <c r="C31" t="s">
        <v>133</v>
      </c>
      <c r="D31">
        <v>146</v>
      </c>
      <c r="E31">
        <v>-12.3</v>
      </c>
    </row>
    <row r="32" spans="2:5" x14ac:dyDescent="0.25">
      <c r="B32">
        <v>71506</v>
      </c>
      <c r="C32" t="s">
        <v>134</v>
      </c>
      <c r="D32">
        <v>193</v>
      </c>
      <c r="E32">
        <v>-13</v>
      </c>
    </row>
    <row r="33" spans="2:5" x14ac:dyDescent="0.25">
      <c r="B33">
        <v>71592</v>
      </c>
      <c r="C33" t="s">
        <v>135</v>
      </c>
      <c r="D33">
        <v>173</v>
      </c>
      <c r="E33">
        <v>-15</v>
      </c>
    </row>
    <row r="34" spans="2:5" x14ac:dyDescent="0.25">
      <c r="B34">
        <v>71054</v>
      </c>
      <c r="C34" t="s">
        <v>136</v>
      </c>
      <c r="D34">
        <v>126</v>
      </c>
      <c r="E34">
        <v>-16.7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54BE2-1929-4AAD-9C57-45C90493D13D}">
  <dimension ref="A1:AQ35"/>
  <sheetViews>
    <sheetView workbookViewId="0">
      <selection activeCell="D21" sqref="D21"/>
    </sheetView>
  </sheetViews>
  <sheetFormatPr baseColWidth="10" defaultRowHeight="15" x14ac:dyDescent="0.25"/>
  <cols>
    <col min="1" max="1" width="6.28515625" bestFit="1" customWidth="1"/>
    <col min="2" max="3" width="7" bestFit="1" customWidth="1"/>
    <col min="4" max="4" width="39.7109375" bestFit="1" customWidth="1"/>
    <col min="5" max="5" width="7" bestFit="1" customWidth="1"/>
    <col min="6" max="6" width="20.28515625" bestFit="1" customWidth="1"/>
    <col min="7" max="7" width="8.140625" bestFit="1" customWidth="1"/>
    <col min="8" max="8" width="9.5703125" bestFit="1" customWidth="1"/>
    <col min="9" max="9" width="7.85546875" style="24" customWidth="1"/>
    <col min="10" max="10" width="8.28515625" bestFit="1" customWidth="1"/>
    <col min="11" max="11" width="9.5703125" bestFit="1" customWidth="1"/>
    <col min="12" max="12" width="7.85546875" style="24" customWidth="1"/>
    <col min="13" max="13" width="10.5703125" bestFit="1" customWidth="1"/>
    <col min="14" max="14" width="9.5703125" bestFit="1" customWidth="1"/>
    <col min="15" max="15" width="7.85546875" style="24" customWidth="1"/>
    <col min="16" max="16" width="11.140625" bestFit="1" customWidth="1"/>
    <col min="17" max="17" width="16.7109375" style="29" customWidth="1"/>
    <col min="18" max="18" width="7.85546875" style="24" customWidth="1"/>
    <col min="19" max="19" width="10.85546875" bestFit="1" customWidth="1"/>
    <col min="20" max="20" width="9.5703125" bestFit="1" customWidth="1"/>
    <col min="21" max="21" width="7.85546875" style="24" customWidth="1"/>
    <col min="22" max="22" width="10.28515625" bestFit="1" customWidth="1"/>
    <col min="23" max="23" width="10.140625" customWidth="1"/>
    <col min="24" max="24" width="4.7109375" style="27" bestFit="1" customWidth="1"/>
    <col min="25" max="25" width="7.5703125" style="27" bestFit="1" customWidth="1"/>
    <col min="26" max="26" width="5.140625" bestFit="1" customWidth="1"/>
    <col min="27" max="27" width="9.5703125" bestFit="1" customWidth="1"/>
    <col min="28" max="28" width="10.140625" style="29" bestFit="1" customWidth="1"/>
    <col min="29" max="29" width="10.7109375" bestFit="1" customWidth="1"/>
    <col min="30" max="30" width="7.85546875" bestFit="1" customWidth="1"/>
    <col min="31" max="31" width="7.85546875" style="24" customWidth="1"/>
    <col min="32" max="32" width="11.140625" bestFit="1" customWidth="1"/>
    <col min="33" max="33" width="9.7109375" bestFit="1" customWidth="1"/>
    <col min="34" max="34" width="7.85546875" style="29" customWidth="1"/>
    <col min="35" max="35" width="8" bestFit="1" customWidth="1"/>
    <col min="36" max="36" width="7.85546875" bestFit="1" customWidth="1"/>
    <col min="37" max="37" width="7.85546875" style="24" customWidth="1"/>
    <col min="39" max="39" width="7.85546875" bestFit="1" customWidth="1"/>
    <col min="40" max="40" width="7.85546875" customWidth="1"/>
    <col min="41" max="41" width="11.140625" bestFit="1" customWidth="1"/>
    <col min="42" max="42" width="9.7109375" bestFit="1" customWidth="1"/>
    <col min="43" max="43" width="11.42578125" style="24"/>
  </cols>
  <sheetData>
    <row r="1" spans="1:43" ht="76.5" x14ac:dyDescent="0.25">
      <c r="A1" s="11" t="s">
        <v>0</v>
      </c>
      <c r="B1" s="12" t="s">
        <v>1</v>
      </c>
      <c r="C1" s="12" t="s">
        <v>41</v>
      </c>
      <c r="D1" s="11" t="s">
        <v>2</v>
      </c>
      <c r="E1" s="12" t="s">
        <v>1</v>
      </c>
      <c r="F1" s="12" t="s">
        <v>3</v>
      </c>
      <c r="G1" s="42" t="s">
        <v>91</v>
      </c>
      <c r="H1" s="32">
        <v>2024</v>
      </c>
      <c r="I1" s="44"/>
      <c r="J1" s="42" t="s">
        <v>92</v>
      </c>
      <c r="K1" s="32">
        <v>2024</v>
      </c>
      <c r="L1" s="45"/>
      <c r="M1" s="46" t="s">
        <v>93</v>
      </c>
      <c r="N1" s="32">
        <v>2024</v>
      </c>
      <c r="O1" s="45"/>
      <c r="P1" s="51" t="s">
        <v>94</v>
      </c>
      <c r="Q1" s="43">
        <v>2024</v>
      </c>
      <c r="R1" s="45"/>
      <c r="S1" s="51" t="s">
        <v>95</v>
      </c>
      <c r="T1" s="43">
        <v>2024</v>
      </c>
      <c r="U1" s="44"/>
      <c r="V1" s="47" t="s">
        <v>96</v>
      </c>
      <c r="W1" s="47" t="s">
        <v>137</v>
      </c>
      <c r="X1" s="48"/>
      <c r="Y1" s="48"/>
      <c r="Z1" s="47" t="s">
        <v>97</v>
      </c>
      <c r="AA1" s="49">
        <v>2024</v>
      </c>
      <c r="AB1" s="47"/>
      <c r="AC1" s="50" t="s">
        <v>98</v>
      </c>
      <c r="AD1" s="49"/>
      <c r="AE1" s="50"/>
      <c r="AF1" s="47" t="s">
        <v>99</v>
      </c>
      <c r="AG1" s="49">
        <v>2024</v>
      </c>
      <c r="AH1" s="47"/>
      <c r="AI1" s="48" t="s">
        <v>100</v>
      </c>
      <c r="AJ1" s="49"/>
      <c r="AK1" s="50"/>
      <c r="AL1" s="47" t="s">
        <v>101</v>
      </c>
      <c r="AM1" s="49"/>
      <c r="AN1" s="49"/>
      <c r="AO1" s="47" t="s">
        <v>102</v>
      </c>
      <c r="AP1" s="49">
        <v>2024</v>
      </c>
    </row>
    <row r="2" spans="1:43" x14ac:dyDescent="0.25">
      <c r="A2" s="6" t="s">
        <v>77</v>
      </c>
      <c r="B2" s="6">
        <v>71129</v>
      </c>
      <c r="C2" s="6">
        <v>193601</v>
      </c>
      <c r="D2" s="6" t="s">
        <v>30</v>
      </c>
      <c r="E2" s="6">
        <v>71129</v>
      </c>
      <c r="F2" s="6" t="s">
        <v>50</v>
      </c>
      <c r="G2" s="2">
        <v>263137</v>
      </c>
      <c r="H2" s="17">
        <v>1011641</v>
      </c>
      <c r="I2" s="23">
        <f>(G2-H2)/H2</f>
        <v>-0.73989092968750769</v>
      </c>
      <c r="J2" s="2">
        <v>1000252</v>
      </c>
      <c r="K2" s="17">
        <v>3264424</v>
      </c>
      <c r="L2" s="23">
        <f>(J2-K2)/K2</f>
        <v>-0.69359004835156213</v>
      </c>
      <c r="M2" s="2">
        <v>425277</v>
      </c>
      <c r="N2" s="17">
        <v>1182550.6000000001</v>
      </c>
      <c r="O2" s="23">
        <f>(M2-N2)/N2</f>
        <v>-0.64037310538762571</v>
      </c>
      <c r="P2" s="2">
        <v>11.82</v>
      </c>
      <c r="Q2" s="28">
        <v>11.19</v>
      </c>
      <c r="R2" s="23">
        <f>(P2-Q2)/Q2</f>
        <v>5.6300268096514818E-2</v>
      </c>
      <c r="S2" s="2">
        <v>5.86</v>
      </c>
      <c r="T2" s="17">
        <v>5.61</v>
      </c>
      <c r="U2" s="23">
        <f>(S2-T2)/T2</f>
        <v>4.4563279857397504E-2</v>
      </c>
      <c r="V2" s="18">
        <v>-400</v>
      </c>
      <c r="W2" s="17">
        <f>VLOOKUP($E2,'[1]Rapport 1'!$C$5:$H$46,6,0)</f>
        <v>-611</v>
      </c>
      <c r="X2" s="26">
        <f t="shared" ref="X2:X35" si="0">(W2-V2)</f>
        <v>-211</v>
      </c>
      <c r="Y2" s="26">
        <v>48</v>
      </c>
      <c r="Z2" s="19">
        <v>-2.7000000000000011</v>
      </c>
      <c r="AA2" s="17">
        <f>VLOOKUP($E2,Feuil2!$B:$E,4,0)</f>
        <v>2.4</v>
      </c>
      <c r="AB2" s="28">
        <v>5.1000000000000014</v>
      </c>
      <c r="AC2" s="20">
        <v>0.52753531185526104</v>
      </c>
      <c r="AD2" s="17"/>
      <c r="AE2" s="23" t="e">
        <f t="shared" ref="AE2:AE35" si="1">(AC2-AD2)/AD2</f>
        <v>#DIV/0!</v>
      </c>
      <c r="AF2" s="21">
        <v>56.39</v>
      </c>
      <c r="AG2" s="17">
        <f>VLOOKUP($C2,[2]Feuil1!$C$2:$Q$35,15,0)</f>
        <v>52.68</v>
      </c>
      <c r="AH2" s="28">
        <f>AF2-AG2</f>
        <v>3.7100000000000009</v>
      </c>
      <c r="AI2" s="1">
        <v>3</v>
      </c>
      <c r="AJ2" s="17"/>
      <c r="AK2" s="23" t="e">
        <f t="shared" ref="AK2:AK35" si="2">(AI2-AJ2)/AJ2</f>
        <v>#DIV/0!</v>
      </c>
      <c r="AL2" s="22">
        <v>188.88888888888889</v>
      </c>
      <c r="AM2" s="17"/>
      <c r="AN2" s="17" t="e">
        <f t="shared" ref="AN2:AN35" si="3">(AL2-AM2)/AM2</f>
        <v>#DIV/0!</v>
      </c>
      <c r="AO2" s="2">
        <v>7</v>
      </c>
      <c r="AP2" s="17">
        <f>VLOOKUP($E2,[3]Feuil1!$C$3:$M$36,11,0)</f>
        <v>0</v>
      </c>
      <c r="AQ2" s="23" t="e">
        <f t="shared" ref="AQ2:AQ35" si="4">(AO2-AP2)/AP2</f>
        <v>#DIV/0!</v>
      </c>
    </row>
    <row r="3" spans="1:43" x14ac:dyDescent="0.25">
      <c r="A3" s="6" t="s">
        <v>75</v>
      </c>
      <c r="B3" s="6">
        <v>70066</v>
      </c>
      <c r="C3" s="6">
        <v>182484</v>
      </c>
      <c r="D3" s="6" t="s">
        <v>37</v>
      </c>
      <c r="E3" s="6">
        <v>70066</v>
      </c>
      <c r="F3" s="6" t="s">
        <v>55</v>
      </c>
      <c r="G3" s="2">
        <v>394649</v>
      </c>
      <c r="H3" s="17">
        <v>1168132</v>
      </c>
      <c r="I3" s="23">
        <f t="shared" ref="I3:I35" si="5">(G3-H3)/H3</f>
        <v>-0.66215376344454224</v>
      </c>
      <c r="J3" s="2">
        <v>798311</v>
      </c>
      <c r="K3" s="17">
        <v>3338573</v>
      </c>
      <c r="L3" s="23">
        <f t="shared" ref="L3:L35" si="6">(J3-K3)/K3</f>
        <v>-0.76088256869027571</v>
      </c>
      <c r="M3" s="2">
        <v>556313</v>
      </c>
      <c r="N3" s="17">
        <v>1381135.7</v>
      </c>
      <c r="O3" s="23">
        <f t="shared" ref="O3:O35" si="7">(M3-N3)/N3</f>
        <v>-0.59720612536479944</v>
      </c>
      <c r="P3" s="2">
        <v>14.69</v>
      </c>
      <c r="Q3" s="28">
        <v>13.57</v>
      </c>
      <c r="R3" s="23">
        <f t="shared" ref="R3:R35" si="8">(P3-Q3)/Q3</f>
        <v>8.2535003684598318E-2</v>
      </c>
      <c r="S3" s="2">
        <v>8.1</v>
      </c>
      <c r="T3" s="17">
        <v>7.34</v>
      </c>
      <c r="U3" s="23">
        <f t="shared" ref="U3:U35" si="9">(S3-T3)/T3</f>
        <v>0.10354223433242504</v>
      </c>
      <c r="V3" s="18">
        <v>5</v>
      </c>
      <c r="W3" s="17">
        <f>VLOOKUP($E3,'[1]Rapport 1'!$C$5:$H$46,6,0)</f>
        <v>-164</v>
      </c>
      <c r="X3" s="26">
        <f t="shared" si="0"/>
        <v>-169</v>
      </c>
      <c r="Y3" s="26">
        <v>64</v>
      </c>
      <c r="Z3" s="19">
        <v>18.600000000000012</v>
      </c>
      <c r="AA3" s="17">
        <f>VLOOKUP($E3,Feuil2!$B:$E,4,0)</f>
        <v>1.4</v>
      </c>
      <c r="AB3" s="28">
        <v>17.200000000000014</v>
      </c>
      <c r="AC3" s="20">
        <v>0.50010912265386298</v>
      </c>
      <c r="AD3" s="17"/>
      <c r="AE3" s="23" t="e">
        <f t="shared" si="1"/>
        <v>#DIV/0!</v>
      </c>
      <c r="AF3" s="21">
        <v>56.76</v>
      </c>
      <c r="AG3" s="17">
        <f>VLOOKUP($C3,[2]Feuil1!$C$2:$Q$35,15,0)</f>
        <v>56.09</v>
      </c>
      <c r="AH3" s="28">
        <f t="shared" ref="AH3:AH35" si="10">AF3-AG3</f>
        <v>0.6699999999999946</v>
      </c>
      <c r="AI3" s="1">
        <v>1</v>
      </c>
      <c r="AJ3" s="17"/>
      <c r="AK3" s="23" t="e">
        <f t="shared" si="2"/>
        <v>#DIV/0!</v>
      </c>
      <c r="AL3" s="22">
        <v>200</v>
      </c>
      <c r="AM3" s="17"/>
      <c r="AN3" s="17" t="e">
        <f t="shared" si="3"/>
        <v>#DIV/0!</v>
      </c>
      <c r="AO3" s="2">
        <v>17.02</v>
      </c>
      <c r="AP3" s="17">
        <f>VLOOKUP($E3,[3]Feuil1!$C$3:$M$36,11,0)</f>
        <v>4.4400000000000004</v>
      </c>
      <c r="AQ3" s="23">
        <f t="shared" si="4"/>
        <v>2.8333333333333326</v>
      </c>
    </row>
    <row r="4" spans="1:43" x14ac:dyDescent="0.25">
      <c r="A4" s="6" t="s">
        <v>77</v>
      </c>
      <c r="B4" s="6">
        <v>71139</v>
      </c>
      <c r="C4" s="6">
        <v>172115</v>
      </c>
      <c r="D4" s="6" t="s">
        <v>27</v>
      </c>
      <c r="E4" s="6">
        <v>71139</v>
      </c>
      <c r="F4" s="6" t="s">
        <v>56</v>
      </c>
      <c r="G4" s="2">
        <v>289392</v>
      </c>
      <c r="H4" s="17">
        <v>1123599</v>
      </c>
      <c r="I4" s="23">
        <f t="shared" si="5"/>
        <v>-0.74244192100562567</v>
      </c>
      <c r="J4" s="2">
        <v>831337</v>
      </c>
      <c r="K4" s="17">
        <v>3204682</v>
      </c>
      <c r="L4" s="23">
        <f t="shared" si="6"/>
        <v>-0.74058674152380799</v>
      </c>
      <c r="M4" s="2">
        <v>429025</v>
      </c>
      <c r="N4" s="17">
        <v>1325254.8</v>
      </c>
      <c r="O4" s="23">
        <f t="shared" si="7"/>
        <v>-0.67626980109787194</v>
      </c>
      <c r="P4" s="2">
        <v>11.88</v>
      </c>
      <c r="Q4" s="28">
        <v>12.08</v>
      </c>
      <c r="R4" s="23">
        <f t="shared" si="8"/>
        <v>-1.6556291390728419E-2</v>
      </c>
      <c r="S4" s="2">
        <v>5.33</v>
      </c>
      <c r="T4" s="17">
        <v>6.34</v>
      </c>
      <c r="U4" s="23">
        <f t="shared" si="9"/>
        <v>-0.15930599369085172</v>
      </c>
      <c r="V4" s="18">
        <v>-250</v>
      </c>
      <c r="W4" s="17">
        <f>VLOOKUP($E4,'[1]Rapport 1'!$C$5:$H$46,6,0)</f>
        <v>-236</v>
      </c>
      <c r="X4" s="26">
        <f t="shared" si="0"/>
        <v>14</v>
      </c>
      <c r="Y4" s="26">
        <v>13</v>
      </c>
      <c r="Z4" s="19">
        <v>4.4000000000000021</v>
      </c>
      <c r="AA4" s="17">
        <f>VLOOKUP($E4,Feuil2!$B:$E,4,0)</f>
        <v>-0.9</v>
      </c>
      <c r="AB4" s="28">
        <v>5.3000000000000025</v>
      </c>
      <c r="AC4" s="20">
        <v>0.50934913660978853</v>
      </c>
      <c r="AD4" s="17"/>
      <c r="AE4" s="23" t="e">
        <f t="shared" si="1"/>
        <v>#DIV/0!</v>
      </c>
      <c r="AF4" s="21">
        <v>59.71</v>
      </c>
      <c r="AG4" s="17">
        <f>VLOOKUP($C4,[2]Feuil1!$C$2:$Q$35,15,0)</f>
        <v>56.39</v>
      </c>
      <c r="AH4" s="28">
        <f t="shared" si="10"/>
        <v>3.3200000000000003</v>
      </c>
      <c r="AI4" s="1">
        <v>-1</v>
      </c>
      <c r="AJ4" s="17"/>
      <c r="AK4" s="23" t="e">
        <f t="shared" si="2"/>
        <v>#DIV/0!</v>
      </c>
      <c r="AL4" s="22">
        <v>166.66666666666669</v>
      </c>
      <c r="AM4" s="17"/>
      <c r="AN4" s="17" t="e">
        <f t="shared" si="3"/>
        <v>#DIV/0!</v>
      </c>
      <c r="AO4" s="2">
        <v>4.22</v>
      </c>
      <c r="AP4" s="17">
        <f>VLOOKUP($E4,[3]Feuil1!$C$3:$M$36,11,0)</f>
        <v>0</v>
      </c>
      <c r="AQ4" s="23" t="e">
        <f t="shared" si="4"/>
        <v>#DIV/0!</v>
      </c>
    </row>
    <row r="5" spans="1:43" x14ac:dyDescent="0.25">
      <c r="A5" s="6" t="s">
        <v>75</v>
      </c>
      <c r="B5" s="6">
        <v>71239</v>
      </c>
      <c r="C5" s="6">
        <v>163397</v>
      </c>
      <c r="D5" s="6" t="s">
        <v>8</v>
      </c>
      <c r="E5" s="6">
        <v>71239</v>
      </c>
      <c r="F5" s="6" t="s">
        <v>59</v>
      </c>
      <c r="G5" s="2">
        <v>537531</v>
      </c>
      <c r="H5" s="17">
        <v>1700291</v>
      </c>
      <c r="I5" s="23">
        <f t="shared" si="5"/>
        <v>-0.68385940994806182</v>
      </c>
      <c r="J5" s="2">
        <v>1846301</v>
      </c>
      <c r="K5" s="17">
        <v>6204704</v>
      </c>
      <c r="L5" s="23">
        <f t="shared" si="6"/>
        <v>-0.70243528136072242</v>
      </c>
      <c r="M5" s="2">
        <v>838568</v>
      </c>
      <c r="N5" s="17">
        <v>2014535.6</v>
      </c>
      <c r="O5" s="23">
        <f t="shared" si="7"/>
        <v>-0.58374128508823575</v>
      </c>
      <c r="P5" s="2">
        <v>13.98</v>
      </c>
      <c r="Q5" s="28">
        <v>15.23</v>
      </c>
      <c r="R5" s="23">
        <f t="shared" si="8"/>
        <v>-8.2074852265265924E-2</v>
      </c>
      <c r="S5" s="2">
        <v>7.36</v>
      </c>
      <c r="T5" s="17">
        <v>7.9500000000000011</v>
      </c>
      <c r="U5" s="23">
        <f t="shared" si="9"/>
        <v>-7.4213836477987502E-2</v>
      </c>
      <c r="V5" s="18">
        <v>-94</v>
      </c>
      <c r="W5" s="17">
        <f>VLOOKUP($E5,'[1]Rapport 1'!$C$5:$H$46,6,0)</f>
        <v>-237</v>
      </c>
      <c r="X5" s="26">
        <f t="shared" si="0"/>
        <v>-143</v>
      </c>
      <c r="Y5" s="26">
        <v>39</v>
      </c>
      <c r="Z5" s="19">
        <v>45</v>
      </c>
      <c r="AA5" s="17">
        <f>VLOOKUP($E5,Feuil2!$B:$E,4,0)</f>
        <v>12.6</v>
      </c>
      <c r="AB5" s="28">
        <v>32.4</v>
      </c>
      <c r="AC5" s="20">
        <v>0.49290383369648433</v>
      </c>
      <c r="AD5" s="17"/>
      <c r="AE5" s="23" t="e">
        <f t="shared" si="1"/>
        <v>#DIV/0!</v>
      </c>
      <c r="AF5" s="21">
        <v>51.69</v>
      </c>
      <c r="AG5" s="17">
        <f>VLOOKUP($C5,[2]Feuil1!$C$2:$Q$35,15,0)</f>
        <v>55.48</v>
      </c>
      <c r="AH5" s="28">
        <f t="shared" si="10"/>
        <v>-3.7899999999999991</v>
      </c>
      <c r="AI5" s="1">
        <v>1</v>
      </c>
      <c r="AJ5" s="17"/>
      <c r="AK5" s="23" t="e">
        <f t="shared" si="2"/>
        <v>#DIV/0!</v>
      </c>
      <c r="AL5" s="22">
        <v>200</v>
      </c>
      <c r="AM5" s="17"/>
      <c r="AN5" s="17" t="e">
        <f t="shared" si="3"/>
        <v>#DIV/0!</v>
      </c>
      <c r="AO5" s="2">
        <v>21.6</v>
      </c>
      <c r="AP5" s="17">
        <f>VLOOKUP($E5,[3]Feuil1!$C$3:$M$36,11,0)</f>
        <v>0</v>
      </c>
      <c r="AQ5" s="23" t="e">
        <f t="shared" si="4"/>
        <v>#DIV/0!</v>
      </c>
    </row>
    <row r="6" spans="1:43" x14ac:dyDescent="0.25">
      <c r="A6" s="6" t="s">
        <v>77</v>
      </c>
      <c r="B6" s="6">
        <v>71276</v>
      </c>
      <c r="C6" s="6">
        <v>300268</v>
      </c>
      <c r="D6" s="6" t="s">
        <v>20</v>
      </c>
      <c r="E6" s="6">
        <v>71276</v>
      </c>
      <c r="F6" s="6" t="s">
        <v>52</v>
      </c>
      <c r="G6" s="2">
        <v>381376</v>
      </c>
      <c r="H6" s="17">
        <v>1416707</v>
      </c>
      <c r="I6" s="23">
        <f t="shared" si="5"/>
        <v>-0.73080107601642397</v>
      </c>
      <c r="J6" s="2">
        <v>1134654</v>
      </c>
      <c r="K6" s="17">
        <v>4978153</v>
      </c>
      <c r="L6" s="23">
        <f t="shared" si="6"/>
        <v>-0.77207329706419225</v>
      </c>
      <c r="M6" s="2">
        <v>569656</v>
      </c>
      <c r="N6" s="17">
        <v>1645939.7</v>
      </c>
      <c r="O6" s="23">
        <f t="shared" si="7"/>
        <v>-0.65390226628593984</v>
      </c>
      <c r="P6" s="2">
        <v>15.52</v>
      </c>
      <c r="Q6" s="28">
        <v>19.95</v>
      </c>
      <c r="R6" s="23">
        <f t="shared" si="8"/>
        <v>-0.22205513784461153</v>
      </c>
      <c r="S6" s="2">
        <v>7.96</v>
      </c>
      <c r="T6" s="17">
        <v>9.8000000000000007</v>
      </c>
      <c r="U6" s="23">
        <f t="shared" si="9"/>
        <v>-0.18775510204081639</v>
      </c>
      <c r="V6" s="18">
        <v>-171</v>
      </c>
      <c r="W6" s="17">
        <f>VLOOKUP($E6,'[1]Rapport 1'!$C$5:$H$46,6,0)</f>
        <v>-237</v>
      </c>
      <c r="X6" s="26">
        <f t="shared" si="0"/>
        <v>-66</v>
      </c>
      <c r="Y6" s="26">
        <v>65</v>
      </c>
      <c r="Z6" s="19">
        <v>26.700000000000006</v>
      </c>
      <c r="AA6" s="17">
        <f>VLOOKUP($E6,Feuil2!$B:$E,4,0)</f>
        <v>43.3</v>
      </c>
      <c r="AB6" s="28">
        <v>16.599999999999991</v>
      </c>
      <c r="AC6" s="20">
        <v>0.54924740610843192</v>
      </c>
      <c r="AD6" s="17"/>
      <c r="AE6" s="23" t="e">
        <f t="shared" si="1"/>
        <v>#DIV/0!</v>
      </c>
      <c r="AF6" s="21">
        <v>42.480000000000004</v>
      </c>
      <c r="AG6" s="17">
        <f>VLOOKUP($C6,[2]Feuil1!$C$2:$Q$35,15,0)</f>
        <v>44.98</v>
      </c>
      <c r="AH6" s="28">
        <f t="shared" si="10"/>
        <v>-2.4999999999999929</v>
      </c>
      <c r="AI6" s="1">
        <v>3</v>
      </c>
      <c r="AJ6" s="17"/>
      <c r="AK6" s="23" t="e">
        <f t="shared" si="2"/>
        <v>#DIV/0!</v>
      </c>
      <c r="AL6" s="22">
        <v>88.888888888888886</v>
      </c>
      <c r="AM6" s="17"/>
      <c r="AN6" s="17" t="e">
        <f t="shared" si="3"/>
        <v>#DIV/0!</v>
      </c>
      <c r="AO6" s="2">
        <v>14.1</v>
      </c>
      <c r="AP6" s="17">
        <f>VLOOKUP($E6,[3]Feuil1!$C$3:$M$36,11,0)</f>
        <v>27.22</v>
      </c>
      <c r="AQ6" s="23">
        <f t="shared" si="4"/>
        <v>-0.48199853049228508</v>
      </c>
    </row>
    <row r="7" spans="1:43" x14ac:dyDescent="0.25">
      <c r="A7" s="6" t="s">
        <v>75</v>
      </c>
      <c r="B7" s="6">
        <v>71252</v>
      </c>
      <c r="C7" s="6">
        <v>305931</v>
      </c>
      <c r="D7" s="6" t="s">
        <v>24</v>
      </c>
      <c r="E7" s="6">
        <v>71252</v>
      </c>
      <c r="F7" s="6" t="s">
        <v>73</v>
      </c>
      <c r="G7" s="2">
        <v>303772</v>
      </c>
      <c r="H7" s="17">
        <v>1263327</v>
      </c>
      <c r="I7" s="23">
        <f t="shared" si="5"/>
        <v>-0.75954602410935568</v>
      </c>
      <c r="J7" s="2">
        <v>441484</v>
      </c>
      <c r="K7" s="17">
        <v>2571238</v>
      </c>
      <c r="L7" s="23">
        <f t="shared" si="6"/>
        <v>-0.82829905282980421</v>
      </c>
      <c r="M7" s="2">
        <v>430601</v>
      </c>
      <c r="N7" s="17">
        <v>1416118.2</v>
      </c>
      <c r="O7" s="23">
        <f t="shared" si="7"/>
        <v>-0.69592863081626943</v>
      </c>
      <c r="P7" s="2">
        <v>14.15</v>
      </c>
      <c r="Q7" s="28">
        <v>14.1</v>
      </c>
      <c r="R7" s="23">
        <f t="shared" si="8"/>
        <v>3.5460992907801925E-3</v>
      </c>
      <c r="S7" s="2">
        <v>8.15</v>
      </c>
      <c r="T7" s="17">
        <v>7.18</v>
      </c>
      <c r="U7" s="23">
        <f t="shared" si="9"/>
        <v>0.1350974930362118</v>
      </c>
      <c r="V7" s="18">
        <v>-225</v>
      </c>
      <c r="W7" s="17">
        <f>VLOOKUP($E7,'[1]Rapport 1'!$C$5:$H$46,6,0)</f>
        <v>-312</v>
      </c>
      <c r="X7" s="26">
        <f t="shared" si="0"/>
        <v>-87</v>
      </c>
      <c r="Y7" s="26">
        <v>8</v>
      </c>
      <c r="Z7" s="19">
        <v>13.600000000000003</v>
      </c>
      <c r="AA7" s="17">
        <f>VLOOKUP($E7,Feuil2!$B:$E,4,0)</f>
        <v>-2.2999999999999998</v>
      </c>
      <c r="AB7" s="28">
        <v>15.900000000000002</v>
      </c>
      <c r="AC7" s="20">
        <v>0.42789953908381151</v>
      </c>
      <c r="AD7" s="17"/>
      <c r="AE7" s="23" t="e">
        <f t="shared" si="1"/>
        <v>#DIV/0!</v>
      </c>
      <c r="AF7" s="21">
        <v>98.179999999999993</v>
      </c>
      <c r="AG7" s="17">
        <f>VLOOKUP($C7,[2]Feuil1!$C$2:$Q$35,15,0)</f>
        <v>92.259999999999991</v>
      </c>
      <c r="AH7" s="28">
        <f t="shared" si="10"/>
        <v>5.9200000000000017</v>
      </c>
      <c r="AI7" s="1">
        <v>-4</v>
      </c>
      <c r="AJ7" s="17"/>
      <c r="AK7" s="23" t="e">
        <f t="shared" si="2"/>
        <v>#DIV/0!</v>
      </c>
      <c r="AL7" s="22">
        <v>183.33333333333334</v>
      </c>
      <c r="AM7" s="17"/>
      <c r="AN7" s="17" t="e">
        <f t="shared" si="3"/>
        <v>#DIV/0!</v>
      </c>
      <c r="AO7" s="2">
        <v>0</v>
      </c>
      <c r="AP7" s="17">
        <f>VLOOKUP($E7,[3]Feuil1!$C$3:$M$36,11,0)</f>
        <v>0</v>
      </c>
      <c r="AQ7" s="23" t="e">
        <f t="shared" si="4"/>
        <v>#DIV/0!</v>
      </c>
    </row>
    <row r="8" spans="1:43" x14ac:dyDescent="0.25">
      <c r="A8" s="6" t="s">
        <v>76</v>
      </c>
      <c r="B8" s="6">
        <v>71607</v>
      </c>
      <c r="C8" s="6">
        <v>192093</v>
      </c>
      <c r="D8" s="6" t="s">
        <v>18</v>
      </c>
      <c r="E8" s="6">
        <v>71607</v>
      </c>
      <c r="F8" s="6" t="s">
        <v>63</v>
      </c>
      <c r="G8" s="2">
        <v>521987</v>
      </c>
      <c r="H8" s="17">
        <v>1372408</v>
      </c>
      <c r="I8" s="23">
        <f t="shared" si="5"/>
        <v>-0.61965610809613469</v>
      </c>
      <c r="J8" s="2">
        <v>1202413</v>
      </c>
      <c r="K8" s="17">
        <v>7147424</v>
      </c>
      <c r="L8" s="23">
        <f t="shared" si="6"/>
        <v>-0.83176973969922585</v>
      </c>
      <c r="M8" s="2">
        <v>740537</v>
      </c>
      <c r="N8" s="17">
        <v>1640612.6</v>
      </c>
      <c r="O8" s="23">
        <f t="shared" si="7"/>
        <v>-0.54862165510614758</v>
      </c>
      <c r="P8" s="2">
        <v>12.24</v>
      </c>
      <c r="Q8" s="28">
        <v>13.82</v>
      </c>
      <c r="R8" s="23">
        <f t="shared" si="8"/>
        <v>-0.11432706222865413</v>
      </c>
      <c r="S8" s="2">
        <v>6.3000000000000007</v>
      </c>
      <c r="T8" s="17">
        <v>7.2299999999999995</v>
      </c>
      <c r="U8" s="23">
        <f t="shared" si="9"/>
        <v>-0.12863070539419072</v>
      </c>
      <c r="V8" s="18">
        <v>-304</v>
      </c>
      <c r="W8" s="17">
        <f>VLOOKUP($E8,'[1]Rapport 1'!$C$5:$H$46,6,0)</f>
        <v>-621</v>
      </c>
      <c r="X8" s="26">
        <f t="shared" si="0"/>
        <v>-317</v>
      </c>
      <c r="Y8" s="26">
        <v>112</v>
      </c>
      <c r="Z8" s="19">
        <v>19.616822429906538</v>
      </c>
      <c r="AA8" s="17">
        <f>VLOOKUP($E8,Feuil2!$B:$E,4,0)</f>
        <v>2.9</v>
      </c>
      <c r="AB8" s="28">
        <v>16.716822429906539</v>
      </c>
      <c r="AC8" s="20">
        <v>0.53758648997302683</v>
      </c>
      <c r="AD8" s="17"/>
      <c r="AE8" s="23" t="e">
        <f t="shared" si="1"/>
        <v>#DIV/0!</v>
      </c>
      <c r="AF8" s="21">
        <v>57.260000000000005</v>
      </c>
      <c r="AG8" s="17">
        <f>VLOOKUP($C8,[2]Feuil1!$C$2:$Q$35,15,0)</f>
        <v>48.79</v>
      </c>
      <c r="AH8" s="28">
        <f t="shared" si="10"/>
        <v>8.470000000000006</v>
      </c>
      <c r="AI8" s="1">
        <v>3</v>
      </c>
      <c r="AJ8" s="17"/>
      <c r="AK8" s="23" t="e">
        <f t="shared" si="2"/>
        <v>#DIV/0!</v>
      </c>
      <c r="AL8" s="22">
        <v>200</v>
      </c>
      <c r="AM8" s="17"/>
      <c r="AN8" s="17" t="e">
        <f t="shared" si="3"/>
        <v>#DIV/0!</v>
      </c>
      <c r="AO8" s="2">
        <v>11.16</v>
      </c>
      <c r="AP8" s="17">
        <f>VLOOKUP($E8,[3]Feuil1!$C$3:$M$36,11,0)</f>
        <v>0</v>
      </c>
      <c r="AQ8" s="23" t="e">
        <f t="shared" si="4"/>
        <v>#DIV/0!</v>
      </c>
    </row>
    <row r="9" spans="1:43" x14ac:dyDescent="0.25">
      <c r="A9" s="6" t="s">
        <v>77</v>
      </c>
      <c r="B9" s="6">
        <v>71506</v>
      </c>
      <c r="C9" s="6">
        <v>182240</v>
      </c>
      <c r="D9" s="6" t="s">
        <v>33</v>
      </c>
      <c r="E9" s="6">
        <v>71506</v>
      </c>
      <c r="F9" s="6" t="s">
        <v>60</v>
      </c>
      <c r="G9" s="2">
        <v>308327</v>
      </c>
      <c r="H9" s="17">
        <v>953780</v>
      </c>
      <c r="I9" s="23">
        <f t="shared" si="5"/>
        <v>-0.67673153138040221</v>
      </c>
      <c r="J9" s="2">
        <v>1343765</v>
      </c>
      <c r="K9" s="17">
        <v>4171632</v>
      </c>
      <c r="L9" s="23">
        <f t="shared" si="6"/>
        <v>-0.6778802636474166</v>
      </c>
      <c r="M9" s="2">
        <v>496459</v>
      </c>
      <c r="N9" s="17">
        <v>1109915.8</v>
      </c>
      <c r="O9" s="23">
        <f t="shared" si="7"/>
        <v>-0.55270570974843314</v>
      </c>
      <c r="P9" s="2">
        <v>13.77</v>
      </c>
      <c r="Q9" s="28">
        <v>11.57</v>
      </c>
      <c r="R9" s="23">
        <f t="shared" si="8"/>
        <v>0.19014693171996536</v>
      </c>
      <c r="S9" s="2">
        <v>6.3699999999999992</v>
      </c>
      <c r="T9" s="17">
        <v>5.45</v>
      </c>
      <c r="U9" s="23">
        <f t="shared" si="9"/>
        <v>0.1688073394495411</v>
      </c>
      <c r="V9" s="18">
        <v>-229</v>
      </c>
      <c r="W9" s="17">
        <f>VLOOKUP($E9,'[1]Rapport 1'!$C$5:$H$46,6,0)</f>
        <v>-362</v>
      </c>
      <c r="X9" s="26">
        <f t="shared" si="0"/>
        <v>-133</v>
      </c>
      <c r="Y9" s="26">
        <v>34</v>
      </c>
      <c r="Z9" s="19">
        <v>-20.399999999999988</v>
      </c>
      <c r="AA9" s="17">
        <f>VLOOKUP($E9,Feuil2!$B:$E,4,0)</f>
        <v>-13</v>
      </c>
      <c r="AB9" s="28">
        <v>7.3999999999999879</v>
      </c>
      <c r="AC9" s="20">
        <v>0.53581081081081083</v>
      </c>
      <c r="AD9" s="17"/>
      <c r="AE9" s="23" t="e">
        <f t="shared" si="1"/>
        <v>#DIV/0!</v>
      </c>
      <c r="AF9" s="21">
        <v>62.680000000000007</v>
      </c>
      <c r="AG9" s="17">
        <f>VLOOKUP($C9,[2]Feuil1!$C$2:$Q$35,15,0)</f>
        <v>61.260000000000005</v>
      </c>
      <c r="AH9" s="28">
        <f t="shared" si="10"/>
        <v>1.4200000000000017</v>
      </c>
      <c r="AI9" s="1">
        <v>0</v>
      </c>
      <c r="AJ9" s="17"/>
      <c r="AK9" s="23" t="e">
        <f t="shared" si="2"/>
        <v>#DIV/0!</v>
      </c>
      <c r="AL9" s="22">
        <v>170</v>
      </c>
      <c r="AM9" s="17"/>
      <c r="AN9" s="17" t="e">
        <f t="shared" si="3"/>
        <v>#DIV/0!</v>
      </c>
      <c r="AO9" s="2">
        <v>13.43</v>
      </c>
      <c r="AP9" s="17">
        <f>VLOOKUP($E9,[3]Feuil1!$C$3:$M$36,11,0)</f>
        <v>0</v>
      </c>
      <c r="AQ9" s="23" t="e">
        <f t="shared" si="4"/>
        <v>#DIV/0!</v>
      </c>
    </row>
    <row r="10" spans="1:43" x14ac:dyDescent="0.25">
      <c r="A10" s="6" t="s">
        <v>76</v>
      </c>
      <c r="B10" s="6">
        <v>71591</v>
      </c>
      <c r="C10" s="6">
        <v>306484</v>
      </c>
      <c r="D10" s="6" t="s">
        <v>10</v>
      </c>
      <c r="E10" s="6">
        <v>71591</v>
      </c>
      <c r="F10" s="6" t="s">
        <v>54</v>
      </c>
      <c r="G10" s="2">
        <v>283083</v>
      </c>
      <c r="H10" s="17">
        <v>1116140</v>
      </c>
      <c r="I10" s="23">
        <f t="shared" si="5"/>
        <v>-0.74637321482968089</v>
      </c>
      <c r="J10" s="2">
        <v>1559999</v>
      </c>
      <c r="K10" s="17">
        <v>4352683</v>
      </c>
      <c r="L10" s="23">
        <f t="shared" si="6"/>
        <v>-0.64160059439201067</v>
      </c>
      <c r="M10" s="2">
        <v>463173</v>
      </c>
      <c r="N10" s="17">
        <v>1249831.7</v>
      </c>
      <c r="O10" s="23">
        <f t="shared" si="7"/>
        <v>-0.62941170399182544</v>
      </c>
      <c r="P10" s="2">
        <v>17.29</v>
      </c>
      <c r="Q10" s="28">
        <v>12.35</v>
      </c>
      <c r="R10" s="23">
        <f t="shared" si="8"/>
        <v>0.39999999999999997</v>
      </c>
      <c r="S10" s="2">
        <v>6.8599999999999994</v>
      </c>
      <c r="T10" s="17">
        <v>5.3500000000000005</v>
      </c>
      <c r="U10" s="23">
        <f t="shared" si="9"/>
        <v>0.28224299065420538</v>
      </c>
      <c r="V10" s="18">
        <v>-406</v>
      </c>
      <c r="W10" s="17">
        <f>VLOOKUP($E10,'[1]Rapport 1'!$C$5:$H$46,6,0)</f>
        <v>-462</v>
      </c>
      <c r="X10" s="26">
        <f t="shared" si="0"/>
        <v>-56</v>
      </c>
      <c r="Y10" s="26">
        <v>36</v>
      </c>
      <c r="Z10" s="19">
        <v>7.7773913043478275</v>
      </c>
      <c r="AA10" s="17">
        <f>VLOOKUP($E10,Feuil2!$B:$E,4,0)</f>
        <v>-12.3</v>
      </c>
      <c r="AB10" s="28">
        <v>20.077391304347827</v>
      </c>
      <c r="AC10" s="20">
        <v>0.55985267034990793</v>
      </c>
      <c r="AD10" s="17"/>
      <c r="AE10" s="23" t="e">
        <f t="shared" si="1"/>
        <v>#DIV/0!</v>
      </c>
      <c r="AF10" s="21">
        <v>44.680000000000007</v>
      </c>
      <c r="AG10" s="17">
        <f>VLOOKUP($C10,[2]Feuil1!$C$2:$Q$35,15,0)</f>
        <v>38.72</v>
      </c>
      <c r="AH10" s="28">
        <f t="shared" si="10"/>
        <v>5.960000000000008</v>
      </c>
      <c r="AI10" s="1">
        <v>-1</v>
      </c>
      <c r="AJ10" s="17"/>
      <c r="AK10" s="23" t="e">
        <f t="shared" si="2"/>
        <v>#DIV/0!</v>
      </c>
      <c r="AL10" s="22">
        <v>125</v>
      </c>
      <c r="AM10" s="17"/>
      <c r="AN10" s="17" t="e">
        <f t="shared" si="3"/>
        <v>#DIV/0!</v>
      </c>
      <c r="AO10" s="2">
        <v>10.24</v>
      </c>
      <c r="AP10" s="17">
        <f>VLOOKUP($E10,[3]Feuil1!$C$3:$M$36,11,0)</f>
        <v>0</v>
      </c>
      <c r="AQ10" s="23" t="e">
        <f t="shared" si="4"/>
        <v>#DIV/0!</v>
      </c>
    </row>
    <row r="11" spans="1:43" x14ac:dyDescent="0.25">
      <c r="A11" s="6" t="s">
        <v>76</v>
      </c>
      <c r="B11" s="6">
        <v>71606</v>
      </c>
      <c r="C11" s="6">
        <v>306306</v>
      </c>
      <c r="D11" s="6" t="s">
        <v>29</v>
      </c>
      <c r="E11" s="6">
        <v>71606</v>
      </c>
      <c r="F11" s="6" t="s">
        <v>74</v>
      </c>
      <c r="G11" s="2">
        <v>249998</v>
      </c>
      <c r="H11" s="17">
        <v>686919</v>
      </c>
      <c r="I11" s="23">
        <f t="shared" si="5"/>
        <v>-0.63605898220896495</v>
      </c>
      <c r="J11" s="2">
        <v>1057634</v>
      </c>
      <c r="K11" s="17">
        <v>2832607</v>
      </c>
      <c r="L11" s="23">
        <f t="shared" si="6"/>
        <v>-0.62662169513808308</v>
      </c>
      <c r="M11" s="2">
        <v>409897</v>
      </c>
      <c r="N11" s="17">
        <v>819998.3</v>
      </c>
      <c r="O11" s="23">
        <f t="shared" si="7"/>
        <v>-0.50012457342899375</v>
      </c>
      <c r="P11" s="2">
        <v>14.72</v>
      </c>
      <c r="Q11" s="28">
        <v>10.6</v>
      </c>
      <c r="R11" s="23">
        <f t="shared" si="8"/>
        <v>0.38867924528301895</v>
      </c>
      <c r="S11" s="2">
        <v>8.85</v>
      </c>
      <c r="T11" s="17">
        <v>5.27</v>
      </c>
      <c r="U11" s="23">
        <f t="shared" si="9"/>
        <v>0.67931688804554091</v>
      </c>
      <c r="V11" s="18">
        <v>-323</v>
      </c>
      <c r="W11" s="17">
        <f>VLOOKUP($E11,'[1]Rapport 1'!$C$5:$H$46,6,0)</f>
        <v>-556</v>
      </c>
      <c r="X11" s="26">
        <f t="shared" si="0"/>
        <v>-233</v>
      </c>
      <c r="Y11" s="26">
        <v>94</v>
      </c>
      <c r="Z11" s="19">
        <v>33.5</v>
      </c>
      <c r="AA11" s="17">
        <f>VLOOKUP($E11,Feuil2!$B:$E,4,0)</f>
        <v>12.9</v>
      </c>
      <c r="AB11" s="28">
        <v>20.6</v>
      </c>
      <c r="AC11" s="20">
        <v>0.5145921418995566</v>
      </c>
      <c r="AD11" s="17"/>
      <c r="AE11" s="23" t="e">
        <f t="shared" si="1"/>
        <v>#DIV/0!</v>
      </c>
      <c r="AF11" s="21">
        <v>58.650000000000006</v>
      </c>
      <c r="AG11" s="17">
        <f>VLOOKUP($C11,[2]Feuil1!$C$2:$Q$35,15,0)</f>
        <v>53.16</v>
      </c>
      <c r="AH11" s="28">
        <f t="shared" si="10"/>
        <v>5.4900000000000091</v>
      </c>
      <c r="AI11" s="1">
        <v>-2</v>
      </c>
      <c r="AJ11" s="17"/>
      <c r="AK11" s="23" t="e">
        <f t="shared" si="2"/>
        <v>#DIV/0!</v>
      </c>
      <c r="AL11" s="22">
        <v>100</v>
      </c>
      <c r="AM11" s="17"/>
      <c r="AN11" s="17" t="e">
        <f t="shared" si="3"/>
        <v>#DIV/0!</v>
      </c>
      <c r="AO11" s="2">
        <v>0</v>
      </c>
      <c r="AP11" s="17">
        <f>VLOOKUP($E11,[3]Feuil1!$C$3:$M$36,11,0)</f>
        <v>0</v>
      </c>
      <c r="AQ11" s="23" t="e">
        <f t="shared" si="4"/>
        <v>#DIV/0!</v>
      </c>
    </row>
    <row r="12" spans="1:43" x14ac:dyDescent="0.25">
      <c r="A12" s="6" t="s">
        <v>78</v>
      </c>
      <c r="B12" s="6">
        <v>71505</v>
      </c>
      <c r="C12" s="6">
        <v>302041</v>
      </c>
      <c r="D12" s="6" t="s">
        <v>39</v>
      </c>
      <c r="E12" s="6">
        <v>71505</v>
      </c>
      <c r="F12" s="6" t="s">
        <v>71</v>
      </c>
      <c r="G12" s="2">
        <v>434432</v>
      </c>
      <c r="H12" s="17">
        <v>1343742</v>
      </c>
      <c r="I12" s="23">
        <f t="shared" si="5"/>
        <v>-0.6766998426781331</v>
      </c>
      <c r="J12" s="2">
        <v>1182133</v>
      </c>
      <c r="K12" s="17">
        <v>4180167</v>
      </c>
      <c r="L12" s="23">
        <f t="shared" si="6"/>
        <v>-0.71720436049564529</v>
      </c>
      <c r="M12" s="2">
        <v>598630</v>
      </c>
      <c r="N12" s="17">
        <v>1514446.3</v>
      </c>
      <c r="O12" s="23">
        <f t="shared" si="7"/>
        <v>-0.60472022018872507</v>
      </c>
      <c r="P12" s="2">
        <v>13.25</v>
      </c>
      <c r="Q12" s="28">
        <v>10.039999999999999</v>
      </c>
      <c r="R12" s="23">
        <f t="shared" si="8"/>
        <v>0.31972111553784871</v>
      </c>
      <c r="S12" s="2">
        <v>5.48</v>
      </c>
      <c r="T12" s="17">
        <v>4.72</v>
      </c>
      <c r="U12" s="23">
        <f t="shared" si="9"/>
        <v>0.16101694915254253</v>
      </c>
      <c r="V12" s="18">
        <v>-532</v>
      </c>
      <c r="W12" s="17">
        <f>VLOOKUP($E12,'[1]Rapport 1'!$C$5:$H$46,6,0)</f>
        <v>-599</v>
      </c>
      <c r="X12" s="26">
        <f t="shared" si="0"/>
        <v>-67</v>
      </c>
      <c r="Y12" s="26">
        <v>7</v>
      </c>
      <c r="Z12" s="19">
        <v>4.6999999999999984</v>
      </c>
      <c r="AA12" s="17">
        <f>VLOOKUP($E12,Feuil2!$B:$E,4,0)</f>
        <v>-9</v>
      </c>
      <c r="AB12" s="28">
        <v>13.7</v>
      </c>
      <c r="AC12" s="20">
        <v>0.4894681960375391</v>
      </c>
      <c r="AD12" s="17"/>
      <c r="AE12" s="23" t="e">
        <f t="shared" si="1"/>
        <v>#DIV/0!</v>
      </c>
      <c r="AF12" s="21">
        <v>64.03</v>
      </c>
      <c r="AG12" s="17">
        <f>VLOOKUP($C12,[2]Feuil1!$C$2:$Q$35,15,0)</f>
        <v>68.67</v>
      </c>
      <c r="AH12" s="28">
        <f t="shared" si="10"/>
        <v>-4.6400000000000006</v>
      </c>
      <c r="AI12" s="1">
        <v>0</v>
      </c>
      <c r="AJ12" s="17"/>
      <c r="AK12" s="23" t="e">
        <f t="shared" si="2"/>
        <v>#DIV/0!</v>
      </c>
      <c r="AL12" s="22">
        <v>187.5</v>
      </c>
      <c r="AM12" s="17"/>
      <c r="AN12" s="17" t="e">
        <f t="shared" si="3"/>
        <v>#DIV/0!</v>
      </c>
      <c r="AO12" s="2">
        <v>9.66</v>
      </c>
      <c r="AP12" s="17">
        <f>VLOOKUP($E12,[3]Feuil1!$C$3:$M$36,11,0)</f>
        <v>10.56</v>
      </c>
      <c r="AQ12" s="23">
        <f t="shared" si="4"/>
        <v>-8.5227272727272763E-2</v>
      </c>
    </row>
    <row r="13" spans="1:43" x14ac:dyDescent="0.25">
      <c r="A13" s="6" t="s">
        <v>75</v>
      </c>
      <c r="B13" s="6">
        <v>71174</v>
      </c>
      <c r="C13" s="6">
        <v>305131</v>
      </c>
      <c r="D13" s="6" t="s">
        <v>34</v>
      </c>
      <c r="E13" s="6">
        <v>71174</v>
      </c>
      <c r="F13" s="6" t="s">
        <v>45</v>
      </c>
      <c r="G13" s="2">
        <v>713943</v>
      </c>
      <c r="H13" s="17">
        <v>2338259</v>
      </c>
      <c r="I13" s="23">
        <f t="shared" si="5"/>
        <v>-0.69466898234968832</v>
      </c>
      <c r="J13" s="2">
        <v>2820329</v>
      </c>
      <c r="K13" s="17">
        <v>10732885</v>
      </c>
      <c r="L13" s="23">
        <f t="shared" si="6"/>
        <v>-0.73722545242961235</v>
      </c>
      <c r="M13" s="2">
        <v>1115580</v>
      </c>
      <c r="N13" s="17">
        <v>2759398.5</v>
      </c>
      <c r="O13" s="23">
        <f t="shared" si="7"/>
        <v>-0.59571624033281168</v>
      </c>
      <c r="P13" s="2">
        <v>14.68</v>
      </c>
      <c r="Q13" s="28">
        <v>17.98</v>
      </c>
      <c r="R13" s="23">
        <f t="shared" si="8"/>
        <v>-0.18353726362625142</v>
      </c>
      <c r="S13" s="2">
        <v>6.4300000000000006</v>
      </c>
      <c r="T13" s="17">
        <v>8.4499999999999993</v>
      </c>
      <c r="U13" s="23">
        <f t="shared" si="9"/>
        <v>-0.23905325443786968</v>
      </c>
      <c r="V13" s="18">
        <v>-289</v>
      </c>
      <c r="W13" s="17">
        <f>VLOOKUP($E13,'[1]Rapport 1'!$C$5:$H$46,6,0)</f>
        <v>-390</v>
      </c>
      <c r="X13" s="26">
        <f t="shared" si="0"/>
        <v>-101</v>
      </c>
      <c r="Y13" s="26">
        <v>47</v>
      </c>
      <c r="Z13" s="19">
        <v>29.208333333333346</v>
      </c>
      <c r="AA13" s="17">
        <f>VLOOKUP($E13,Feuil2!$B:$E,4,0)</f>
        <v>0.7</v>
      </c>
      <c r="AB13" s="28">
        <v>28.508333333333347</v>
      </c>
      <c r="AC13" s="20">
        <v>0.53892288120191434</v>
      </c>
      <c r="AD13" s="17"/>
      <c r="AE13" s="23" t="e">
        <f t="shared" si="1"/>
        <v>#DIV/0!</v>
      </c>
      <c r="AF13" s="21">
        <v>54.13</v>
      </c>
      <c r="AG13" s="17">
        <f>VLOOKUP($C13,[2]Feuil1!$C$2:$Q$35,15,0)</f>
        <v>52.209999999999994</v>
      </c>
      <c r="AH13" s="28">
        <f t="shared" si="10"/>
        <v>1.9200000000000088</v>
      </c>
      <c r="AI13" s="1">
        <v>-1</v>
      </c>
      <c r="AJ13" s="17"/>
      <c r="AK13" s="23" t="e">
        <f t="shared" si="2"/>
        <v>#DIV/0!</v>
      </c>
      <c r="AL13" s="22">
        <v>78.571428571428569</v>
      </c>
      <c r="AM13" s="17"/>
      <c r="AN13" s="17" t="e">
        <f t="shared" si="3"/>
        <v>#DIV/0!</v>
      </c>
      <c r="AO13" s="2">
        <v>12.84</v>
      </c>
      <c r="AP13" s="17">
        <f>VLOOKUP($E13,[3]Feuil1!$C$3:$M$36,11,0)</f>
        <v>0</v>
      </c>
      <c r="AQ13" s="23" t="e">
        <f t="shared" si="4"/>
        <v>#DIV/0!</v>
      </c>
    </row>
    <row r="14" spans="1:43" x14ac:dyDescent="0.25">
      <c r="A14" s="6" t="s">
        <v>76</v>
      </c>
      <c r="B14" s="6">
        <v>71592</v>
      </c>
      <c r="C14" s="6">
        <v>175115</v>
      </c>
      <c r="D14" s="6" t="s">
        <v>7</v>
      </c>
      <c r="E14" s="6">
        <v>71592</v>
      </c>
      <c r="F14" s="6" t="s">
        <v>43</v>
      </c>
      <c r="G14" s="2">
        <v>434279</v>
      </c>
      <c r="H14" s="17">
        <v>1601773</v>
      </c>
      <c r="I14" s="23">
        <f t="shared" si="5"/>
        <v>-0.72887606421134576</v>
      </c>
      <c r="J14" s="2">
        <v>3003651</v>
      </c>
      <c r="K14" s="17">
        <v>9240630</v>
      </c>
      <c r="L14" s="23">
        <f t="shared" si="6"/>
        <v>-0.67495170783810199</v>
      </c>
      <c r="M14" s="2">
        <v>792513</v>
      </c>
      <c r="N14" s="17">
        <v>1844232</v>
      </c>
      <c r="O14" s="23">
        <f t="shared" si="7"/>
        <v>-0.57027478104706997</v>
      </c>
      <c r="P14" s="2">
        <v>17.25</v>
      </c>
      <c r="Q14" s="28">
        <v>18.260000000000002</v>
      </c>
      <c r="R14" s="23">
        <f t="shared" si="8"/>
        <v>-5.5312157721796359E-2</v>
      </c>
      <c r="S14" s="2">
        <v>6.74</v>
      </c>
      <c r="T14" s="17">
        <v>7.65</v>
      </c>
      <c r="U14" s="23">
        <f t="shared" si="9"/>
        <v>-0.11895424836601308</v>
      </c>
      <c r="V14" s="18">
        <v>-321</v>
      </c>
      <c r="W14" s="17">
        <f>VLOOKUP($E14,'[1]Rapport 1'!$C$5:$H$46,6,0)</f>
        <v>-465</v>
      </c>
      <c r="X14" s="26">
        <f t="shared" si="0"/>
        <v>-144</v>
      </c>
      <c r="Y14" s="26">
        <v>90</v>
      </c>
      <c r="Z14" s="19">
        <v>28.100000000000016</v>
      </c>
      <c r="AA14" s="17">
        <f>VLOOKUP($E14,Feuil2!$B:$E,4,0)</f>
        <v>-15</v>
      </c>
      <c r="AB14" s="28">
        <v>43.100000000000016</v>
      </c>
      <c r="AC14" s="20">
        <v>0.552788937681024</v>
      </c>
      <c r="AD14" s="17"/>
      <c r="AE14" s="23" t="e">
        <f t="shared" si="1"/>
        <v>#DIV/0!</v>
      </c>
      <c r="AF14" s="21">
        <v>38.299999999999997</v>
      </c>
      <c r="AG14" s="17">
        <f>VLOOKUP($C14,[2]Feuil1!$C$2:$Q$35,15,0)</f>
        <v>35.349999999999994</v>
      </c>
      <c r="AH14" s="28">
        <f t="shared" si="10"/>
        <v>2.9500000000000028</v>
      </c>
      <c r="AI14" s="1">
        <v>2</v>
      </c>
      <c r="AJ14" s="17"/>
      <c r="AK14" s="23" t="e">
        <f t="shared" si="2"/>
        <v>#DIV/0!</v>
      </c>
      <c r="AL14" s="22">
        <v>180</v>
      </c>
      <c r="AM14" s="17"/>
      <c r="AN14" s="17" t="e">
        <f t="shared" si="3"/>
        <v>#DIV/0!</v>
      </c>
      <c r="AO14" s="2">
        <v>8.61</v>
      </c>
      <c r="AP14" s="17">
        <f>VLOOKUP($E14,[3]Feuil1!$C$3:$M$36,11,0)</f>
        <v>0</v>
      </c>
      <c r="AQ14" s="23" t="e">
        <f t="shared" si="4"/>
        <v>#DIV/0!</v>
      </c>
    </row>
    <row r="15" spans="1:43" x14ac:dyDescent="0.25">
      <c r="A15" s="6" t="s">
        <v>76</v>
      </c>
      <c r="B15" s="6">
        <v>71601</v>
      </c>
      <c r="C15" s="6">
        <v>305493</v>
      </c>
      <c r="D15" s="6" t="s">
        <v>40</v>
      </c>
      <c r="E15" s="6">
        <v>71601</v>
      </c>
      <c r="F15" s="6" t="s">
        <v>70</v>
      </c>
      <c r="G15" s="2">
        <v>164658</v>
      </c>
      <c r="H15" s="17">
        <v>469728</v>
      </c>
      <c r="I15" s="23">
        <f t="shared" si="5"/>
        <v>-0.64946096464336811</v>
      </c>
      <c r="J15" s="2">
        <v>669921</v>
      </c>
      <c r="K15" s="17">
        <v>2399839</v>
      </c>
      <c r="L15" s="23">
        <f t="shared" si="6"/>
        <v>-0.7208475235213696</v>
      </c>
      <c r="M15" s="2">
        <v>264837</v>
      </c>
      <c r="N15" s="17">
        <v>567141.1</v>
      </c>
      <c r="O15" s="23">
        <f t="shared" si="7"/>
        <v>-0.53303155070228558</v>
      </c>
      <c r="P15" s="2">
        <v>15.8</v>
      </c>
      <c r="Q15" s="28">
        <v>13.8</v>
      </c>
      <c r="R15" s="23">
        <f t="shared" si="8"/>
        <v>0.14492753623188406</v>
      </c>
      <c r="S15" s="2">
        <v>7.7799999999999994</v>
      </c>
      <c r="T15" s="17">
        <v>6.84</v>
      </c>
      <c r="U15" s="23">
        <f t="shared" si="9"/>
        <v>0.13742690058479526</v>
      </c>
      <c r="V15" s="18">
        <v>-198</v>
      </c>
      <c r="W15" s="17">
        <f>VLOOKUP($E15,'[1]Rapport 1'!$C$5:$H$46,6,0)</f>
        <v>-261</v>
      </c>
      <c r="X15" s="26">
        <f t="shared" si="0"/>
        <v>-63</v>
      </c>
      <c r="Y15" s="26">
        <v>62</v>
      </c>
      <c r="Z15" s="19">
        <v>-8.9000000000000021</v>
      </c>
      <c r="AA15" s="17">
        <f>VLOOKUP($E15,Feuil2!$B:$E,4,0)</f>
        <v>-2</v>
      </c>
      <c r="AB15" s="28">
        <v>6.9000000000000021</v>
      </c>
      <c r="AC15" s="20">
        <v>0.50515978695073238</v>
      </c>
      <c r="AD15" s="17"/>
      <c r="AE15" s="23" t="e">
        <f t="shared" si="1"/>
        <v>#DIV/0!</v>
      </c>
      <c r="AF15" s="21">
        <v>51.650000000000006</v>
      </c>
      <c r="AG15" s="17">
        <f>VLOOKUP($C15,[2]Feuil1!$C$2:$Q$35,15,0)</f>
        <v>58.75</v>
      </c>
      <c r="AH15" s="28">
        <f t="shared" si="10"/>
        <v>-7.0999999999999943</v>
      </c>
      <c r="AI15" s="1">
        <v>-1</v>
      </c>
      <c r="AJ15" s="17"/>
      <c r="AK15" s="23" t="e">
        <f t="shared" si="2"/>
        <v>#DIV/0!</v>
      </c>
      <c r="AL15" s="22">
        <v>169.23076923076923</v>
      </c>
      <c r="AM15" s="17"/>
      <c r="AN15" s="17" t="e">
        <f t="shared" si="3"/>
        <v>#DIV/0!</v>
      </c>
      <c r="AO15" s="2">
        <v>23.54</v>
      </c>
      <c r="AP15" s="17">
        <f>VLOOKUP($E15,[3]Feuil1!$C$3:$M$36,11,0)</f>
        <v>0</v>
      </c>
      <c r="AQ15" s="23" t="e">
        <f t="shared" si="4"/>
        <v>#DIV/0!</v>
      </c>
    </row>
    <row r="16" spans="1:43" x14ac:dyDescent="0.25">
      <c r="A16" s="6" t="s">
        <v>75</v>
      </c>
      <c r="B16" s="6">
        <v>70930</v>
      </c>
      <c r="C16" s="6">
        <v>186531</v>
      </c>
      <c r="D16" s="6" t="s">
        <v>19</v>
      </c>
      <c r="E16" s="6">
        <v>70930</v>
      </c>
      <c r="F16" s="6" t="s">
        <v>44</v>
      </c>
      <c r="G16" s="2">
        <v>729698</v>
      </c>
      <c r="H16" s="17">
        <v>2186829</v>
      </c>
      <c r="I16" s="23">
        <f t="shared" si="5"/>
        <v>-0.66632141790693278</v>
      </c>
      <c r="J16" s="2">
        <v>2265058</v>
      </c>
      <c r="K16" s="17">
        <v>9886196</v>
      </c>
      <c r="L16" s="23">
        <f t="shared" si="6"/>
        <v>-0.77088680014031685</v>
      </c>
      <c r="M16" s="2">
        <v>1087233</v>
      </c>
      <c r="N16" s="17">
        <v>2594750.4</v>
      </c>
      <c r="O16" s="23">
        <f t="shared" si="7"/>
        <v>-0.58098744295405058</v>
      </c>
      <c r="P16" s="2">
        <v>18.649999999999999</v>
      </c>
      <c r="Q16" s="28">
        <v>18.34</v>
      </c>
      <c r="R16" s="23">
        <f t="shared" si="8"/>
        <v>1.6902944383860346E-2</v>
      </c>
      <c r="S16" s="2">
        <v>8.67</v>
      </c>
      <c r="T16" s="17">
        <v>9.2899999999999991</v>
      </c>
      <c r="U16" s="23">
        <f t="shared" si="9"/>
        <v>-6.6738428417653317E-2</v>
      </c>
      <c r="V16" s="18">
        <v>1</v>
      </c>
      <c r="W16" s="17">
        <f>VLOOKUP($E16,'[1]Rapport 1'!$C$5:$H$46,6,0)</f>
        <v>-229</v>
      </c>
      <c r="X16" s="26">
        <f t="shared" si="0"/>
        <v>-230</v>
      </c>
      <c r="Y16" s="26">
        <v>154</v>
      </c>
      <c r="Z16" s="19">
        <v>-4.8000000000000007</v>
      </c>
      <c r="AA16" s="17">
        <f>VLOOKUP($E16,Feuil2!$B:$E,4,0)</f>
        <v>6.1</v>
      </c>
      <c r="AB16" s="28">
        <v>10.9</v>
      </c>
      <c r="AC16" s="20">
        <v>0.5180576149120949</v>
      </c>
      <c r="AD16" s="17"/>
      <c r="AE16" s="23" t="e">
        <f t="shared" si="1"/>
        <v>#DIV/0!</v>
      </c>
      <c r="AF16" s="21">
        <v>41.45</v>
      </c>
      <c r="AG16" s="17">
        <f>VLOOKUP($C16,[2]Feuil1!$C$2:$Q$35,15,0)</f>
        <v>40.58</v>
      </c>
      <c r="AH16" s="28">
        <f t="shared" si="10"/>
        <v>0.87000000000000455</v>
      </c>
      <c r="AI16" s="1">
        <v>-2</v>
      </c>
      <c r="AJ16" s="17"/>
      <c r="AK16" s="23" t="e">
        <f t="shared" si="2"/>
        <v>#DIV/0!</v>
      </c>
      <c r="AL16" s="22">
        <v>88.888888888888886</v>
      </c>
      <c r="AM16" s="17"/>
      <c r="AN16" s="17" t="e">
        <f t="shared" si="3"/>
        <v>#DIV/0!</v>
      </c>
      <c r="AO16" s="2">
        <v>0</v>
      </c>
      <c r="AP16" s="17">
        <f>VLOOKUP($E16,[3]Feuil1!$C$3:$M$36,11,0)</f>
        <v>0</v>
      </c>
      <c r="AQ16" s="23" t="e">
        <f t="shared" si="4"/>
        <v>#DIV/0!</v>
      </c>
    </row>
    <row r="17" spans="1:43" x14ac:dyDescent="0.25">
      <c r="A17" s="6" t="s">
        <v>76</v>
      </c>
      <c r="B17" s="6">
        <v>71602</v>
      </c>
      <c r="C17" s="6">
        <v>300602</v>
      </c>
      <c r="D17" s="6" t="s">
        <v>36</v>
      </c>
      <c r="E17" s="6">
        <v>71602</v>
      </c>
      <c r="F17" s="6" t="s">
        <v>58</v>
      </c>
      <c r="G17" s="2">
        <v>178459</v>
      </c>
      <c r="H17" s="17">
        <v>535985</v>
      </c>
      <c r="I17" s="23">
        <f t="shared" si="5"/>
        <v>-0.66704478670112033</v>
      </c>
      <c r="J17" s="2">
        <v>900378</v>
      </c>
      <c r="K17" s="17">
        <v>3946241</v>
      </c>
      <c r="L17" s="23">
        <f t="shared" si="6"/>
        <v>-0.77183907419744513</v>
      </c>
      <c r="M17" s="2">
        <v>287815</v>
      </c>
      <c r="N17" s="17">
        <v>607861.89999999991</v>
      </c>
      <c r="O17" s="23">
        <f t="shared" si="7"/>
        <v>-0.52651251871518834</v>
      </c>
      <c r="P17" s="2">
        <v>13.73</v>
      </c>
      <c r="Q17" s="28">
        <v>14.49</v>
      </c>
      <c r="R17" s="23">
        <f t="shared" si="8"/>
        <v>-5.2449965493443738E-2</v>
      </c>
      <c r="S17" s="2">
        <v>5.76</v>
      </c>
      <c r="T17" s="17">
        <v>6.04</v>
      </c>
      <c r="U17" s="23">
        <f t="shared" si="9"/>
        <v>-4.6357615894039778E-2</v>
      </c>
      <c r="V17" s="18">
        <v>-488</v>
      </c>
      <c r="W17" s="17">
        <f>VLOOKUP($E17,'[1]Rapport 1'!$C$5:$H$46,6,0)</f>
        <v>-693</v>
      </c>
      <c r="X17" s="26">
        <f t="shared" si="0"/>
        <v>-205</v>
      </c>
      <c r="Y17" s="26">
        <v>72</v>
      </c>
      <c r="Z17" s="19">
        <v>4.7999999999999989</v>
      </c>
      <c r="AA17" s="17">
        <f>VLOOKUP($E17,Feuil2!$B:$E,4,0)</f>
        <v>-10.9</v>
      </c>
      <c r="AB17" s="28">
        <v>15.7</v>
      </c>
      <c r="AC17" s="20">
        <v>0.47518132366273796</v>
      </c>
      <c r="AD17" s="17"/>
      <c r="AE17" s="23" t="e">
        <f t="shared" si="1"/>
        <v>#DIV/0!</v>
      </c>
      <c r="AF17" s="21">
        <v>70.56</v>
      </c>
      <c r="AG17" s="17">
        <f>VLOOKUP($C17,[2]Feuil1!$C$2:$Q$35,15,0)</f>
        <v>54.65</v>
      </c>
      <c r="AH17" s="28">
        <f t="shared" si="10"/>
        <v>15.910000000000004</v>
      </c>
      <c r="AI17" s="1">
        <v>1</v>
      </c>
      <c r="AJ17" s="17"/>
      <c r="AK17" s="23" t="e">
        <f t="shared" si="2"/>
        <v>#DIV/0!</v>
      </c>
      <c r="AL17" s="22">
        <v>150</v>
      </c>
      <c r="AM17" s="17"/>
      <c r="AN17" s="17" t="e">
        <f t="shared" si="3"/>
        <v>#DIV/0!</v>
      </c>
      <c r="AO17" s="2">
        <v>16.03</v>
      </c>
      <c r="AP17" s="17">
        <f>VLOOKUP($E17,[3]Feuil1!$C$3:$M$36,11,0)</f>
        <v>0</v>
      </c>
      <c r="AQ17" s="23" t="e">
        <f t="shared" si="4"/>
        <v>#DIV/0!</v>
      </c>
    </row>
    <row r="18" spans="1:43" x14ac:dyDescent="0.25">
      <c r="A18" s="6" t="s">
        <v>76</v>
      </c>
      <c r="B18" s="6">
        <v>71594</v>
      </c>
      <c r="C18" s="6">
        <v>190433</v>
      </c>
      <c r="D18" s="6" t="s">
        <v>14</v>
      </c>
      <c r="E18" s="6">
        <v>71594</v>
      </c>
      <c r="F18" s="6" t="s">
        <v>67</v>
      </c>
      <c r="G18" s="2">
        <v>559760</v>
      </c>
      <c r="H18" s="17">
        <v>1746183</v>
      </c>
      <c r="I18" s="23">
        <f t="shared" si="5"/>
        <v>-0.67943795123420625</v>
      </c>
      <c r="J18" s="2">
        <v>2724250</v>
      </c>
      <c r="K18" s="17">
        <v>6915605</v>
      </c>
      <c r="L18" s="23">
        <f t="shared" si="6"/>
        <v>-0.60607206455545104</v>
      </c>
      <c r="M18" s="2">
        <v>881353</v>
      </c>
      <c r="N18" s="17">
        <v>1910103.5</v>
      </c>
      <c r="O18" s="23">
        <f t="shared" si="7"/>
        <v>-0.53858364219530508</v>
      </c>
      <c r="P18" s="2">
        <v>15.11</v>
      </c>
      <c r="Q18" s="28">
        <v>13.52</v>
      </c>
      <c r="R18" s="23">
        <f t="shared" si="8"/>
        <v>0.11760355029585798</v>
      </c>
      <c r="S18" s="2">
        <v>5.01</v>
      </c>
      <c r="T18" s="17">
        <v>4.75</v>
      </c>
      <c r="U18" s="23">
        <f t="shared" si="9"/>
        <v>5.4736842105263112E-2</v>
      </c>
      <c r="V18" s="18">
        <v>-354</v>
      </c>
      <c r="W18" s="17">
        <f>VLOOKUP($E18,'[1]Rapport 1'!$C$5:$H$46,6,0)</f>
        <v>-579</v>
      </c>
      <c r="X18" s="26">
        <f t="shared" si="0"/>
        <v>-225</v>
      </c>
      <c r="Y18" s="26">
        <v>82</v>
      </c>
      <c r="Z18" s="19">
        <v>33</v>
      </c>
      <c r="AA18" s="17">
        <f>VLOOKUP($E18,Feuil2!$B:$E,4,0)</f>
        <v>-7.3</v>
      </c>
      <c r="AB18" s="28">
        <v>40.299999999999997</v>
      </c>
      <c r="AC18" s="20">
        <v>0.51679668842540993</v>
      </c>
      <c r="AD18" s="17"/>
      <c r="AE18" s="23" t="e">
        <f t="shared" si="1"/>
        <v>#DIV/0!</v>
      </c>
      <c r="AF18" s="21">
        <v>31.689999999999998</v>
      </c>
      <c r="AG18" s="17">
        <f>VLOOKUP($C18,[2]Feuil1!$C$2:$Q$35,15,0)</f>
        <v>42.39</v>
      </c>
      <c r="AH18" s="28">
        <f t="shared" si="10"/>
        <v>-10.700000000000003</v>
      </c>
      <c r="AI18" s="1">
        <v>-1</v>
      </c>
      <c r="AJ18" s="17"/>
      <c r="AK18" s="23" t="e">
        <f t="shared" si="2"/>
        <v>#DIV/0!</v>
      </c>
      <c r="AL18" s="22">
        <v>166.66666666666669</v>
      </c>
      <c r="AM18" s="17"/>
      <c r="AN18" s="17" t="e">
        <f t="shared" si="3"/>
        <v>#DIV/0!</v>
      </c>
      <c r="AO18" s="2">
        <v>6.63</v>
      </c>
      <c r="AP18" s="17">
        <f>VLOOKUP($E18,[3]Feuil1!$C$3:$M$36,11,0)</f>
        <v>0</v>
      </c>
      <c r="AQ18" s="23" t="e">
        <f t="shared" si="4"/>
        <v>#DIV/0!</v>
      </c>
    </row>
    <row r="19" spans="1:43" x14ac:dyDescent="0.25">
      <c r="A19" s="6" t="s">
        <v>75</v>
      </c>
      <c r="B19" s="6">
        <v>71248</v>
      </c>
      <c r="C19" s="6">
        <v>306077</v>
      </c>
      <c r="D19" s="6" t="s">
        <v>35</v>
      </c>
      <c r="E19" s="6">
        <v>71248</v>
      </c>
      <c r="F19" s="6" t="s">
        <v>68</v>
      </c>
      <c r="G19" s="2">
        <v>417365</v>
      </c>
      <c r="H19" s="17">
        <v>1167187</v>
      </c>
      <c r="I19" s="23">
        <f t="shared" si="5"/>
        <v>-0.64241805297694377</v>
      </c>
      <c r="J19" s="2">
        <v>1282214</v>
      </c>
      <c r="K19" s="17">
        <v>3410306</v>
      </c>
      <c r="L19" s="23">
        <f t="shared" si="6"/>
        <v>-0.6240179033787584</v>
      </c>
      <c r="M19" s="2">
        <v>620802</v>
      </c>
      <c r="N19" s="17">
        <v>1422721.4</v>
      </c>
      <c r="O19" s="23">
        <f t="shared" si="7"/>
        <v>-0.563651745169504</v>
      </c>
      <c r="P19" s="2">
        <v>14.93</v>
      </c>
      <c r="Q19" s="28">
        <v>16.93</v>
      </c>
      <c r="R19" s="23">
        <f t="shared" si="8"/>
        <v>-0.11813349084465447</v>
      </c>
      <c r="S19" s="2">
        <v>8.07</v>
      </c>
      <c r="T19" s="17">
        <v>9.27</v>
      </c>
      <c r="U19" s="23">
        <f t="shared" si="9"/>
        <v>-0.1294498381877022</v>
      </c>
      <c r="V19" s="18">
        <v>-167</v>
      </c>
      <c r="W19" s="17">
        <f>VLOOKUP($E19,'[1]Rapport 1'!$C$5:$H$46,6,0)</f>
        <v>-463</v>
      </c>
      <c r="X19" s="26">
        <f t="shared" si="0"/>
        <v>-296</v>
      </c>
      <c r="Y19" s="26">
        <v>145</v>
      </c>
      <c r="Z19" s="19">
        <v>35.807486631016019</v>
      </c>
      <c r="AA19" s="17">
        <f>VLOOKUP($E19,Feuil2!$B:$E,4,0)</f>
        <v>0</v>
      </c>
      <c r="AB19" s="28">
        <v>35.807486631016019</v>
      </c>
      <c r="AC19" s="20">
        <v>0.46049642406394614</v>
      </c>
      <c r="AD19" s="17"/>
      <c r="AE19" s="23" t="e">
        <f t="shared" si="1"/>
        <v>#DIV/0!</v>
      </c>
      <c r="AF19" s="21">
        <v>58.599999999999994</v>
      </c>
      <c r="AG19" s="17">
        <f>VLOOKUP($C19,[2]Feuil1!$C$2:$Q$35,15,0)</f>
        <v>60.39</v>
      </c>
      <c r="AH19" s="28">
        <f t="shared" si="10"/>
        <v>-1.7900000000000063</v>
      </c>
      <c r="AI19" s="1">
        <v>1</v>
      </c>
      <c r="AJ19" s="17"/>
      <c r="AK19" s="23" t="e">
        <f t="shared" si="2"/>
        <v>#DIV/0!</v>
      </c>
      <c r="AL19" s="22">
        <v>177.77777777777777</v>
      </c>
      <c r="AM19" s="17"/>
      <c r="AN19" s="17" t="e">
        <f t="shared" si="3"/>
        <v>#DIV/0!</v>
      </c>
      <c r="AO19" s="2">
        <v>11.33</v>
      </c>
      <c r="AP19" s="17">
        <f>VLOOKUP($E19,[3]Feuil1!$C$3:$M$36,11,0)</f>
        <v>24.44</v>
      </c>
      <c r="AQ19" s="23">
        <f t="shared" si="4"/>
        <v>-0.53641571194762683</v>
      </c>
    </row>
    <row r="20" spans="1:43" x14ac:dyDescent="0.25">
      <c r="A20" s="6" t="s">
        <v>76</v>
      </c>
      <c r="B20" s="6">
        <v>71050</v>
      </c>
      <c r="C20" s="6">
        <v>170189</v>
      </c>
      <c r="D20" s="6" t="s">
        <v>26</v>
      </c>
      <c r="E20" s="6">
        <v>71050</v>
      </c>
      <c r="F20" s="6" t="s">
        <v>64</v>
      </c>
      <c r="G20" s="2">
        <v>530053</v>
      </c>
      <c r="H20" s="17">
        <v>1598921</v>
      </c>
      <c r="I20" s="23">
        <f t="shared" si="5"/>
        <v>-0.66849331517942412</v>
      </c>
      <c r="J20" s="2">
        <v>3268173</v>
      </c>
      <c r="K20" s="17">
        <v>7754478</v>
      </c>
      <c r="L20" s="23">
        <f t="shared" si="6"/>
        <v>-0.57854377818855118</v>
      </c>
      <c r="M20" s="2">
        <v>939510</v>
      </c>
      <c r="N20" s="17">
        <v>1827327.2</v>
      </c>
      <c r="O20" s="23">
        <f t="shared" si="7"/>
        <v>-0.48585562563726953</v>
      </c>
      <c r="P20" s="2">
        <v>17.55</v>
      </c>
      <c r="Q20" s="28">
        <v>19.37</v>
      </c>
      <c r="R20" s="23">
        <f t="shared" si="8"/>
        <v>-9.3959731543624164E-2</v>
      </c>
      <c r="S20" s="2">
        <v>7.4499999999999993</v>
      </c>
      <c r="T20" s="17">
        <v>7.85</v>
      </c>
      <c r="U20" s="23">
        <f t="shared" si="9"/>
        <v>-5.0955414012738898E-2</v>
      </c>
      <c r="V20" s="18">
        <v>-191</v>
      </c>
      <c r="W20" s="17">
        <f>VLOOKUP($E20,'[1]Rapport 1'!$C$5:$H$46,6,0)</f>
        <v>-490</v>
      </c>
      <c r="X20" s="26">
        <f t="shared" si="0"/>
        <v>-299</v>
      </c>
      <c r="Y20" s="26">
        <v>82</v>
      </c>
      <c r="Z20" s="19">
        <v>22.700000000000003</v>
      </c>
      <c r="AA20" s="17">
        <f>VLOOKUP($E20,Feuil2!$B:$E,4,0)</f>
        <v>-6.5</v>
      </c>
      <c r="AB20" s="28">
        <v>29.200000000000003</v>
      </c>
      <c r="AC20" s="20">
        <v>0.55062823355506285</v>
      </c>
      <c r="AD20" s="17"/>
      <c r="AE20" s="23" t="e">
        <f t="shared" si="1"/>
        <v>#DIV/0!</v>
      </c>
      <c r="AF20" s="21">
        <v>46</v>
      </c>
      <c r="AG20" s="17">
        <f>VLOOKUP($C20,[2]Feuil1!$C$2:$Q$35,15,0)</f>
        <v>45.16</v>
      </c>
      <c r="AH20" s="28">
        <f t="shared" si="10"/>
        <v>0.84000000000000341</v>
      </c>
      <c r="AI20" s="1">
        <v>2</v>
      </c>
      <c r="AJ20" s="17"/>
      <c r="AK20" s="23" t="e">
        <f t="shared" si="2"/>
        <v>#DIV/0!</v>
      </c>
      <c r="AL20" s="22">
        <v>190</v>
      </c>
      <c r="AM20" s="17"/>
      <c r="AN20" s="17" t="e">
        <f t="shared" si="3"/>
        <v>#DIV/0!</v>
      </c>
      <c r="AO20" s="2">
        <v>10.53</v>
      </c>
      <c r="AP20" s="17">
        <f>VLOOKUP($E20,[3]Feuil1!$C$3:$M$36,11,0)</f>
        <v>28.33</v>
      </c>
      <c r="AQ20" s="23">
        <f t="shared" si="4"/>
        <v>-0.62830921284857033</v>
      </c>
    </row>
    <row r="21" spans="1:43" x14ac:dyDescent="0.25">
      <c r="A21" s="6" t="s">
        <v>77</v>
      </c>
      <c r="B21" s="6">
        <v>71159</v>
      </c>
      <c r="C21" s="6">
        <v>179897</v>
      </c>
      <c r="D21" s="6" t="s">
        <v>17</v>
      </c>
      <c r="E21" s="6">
        <v>71159</v>
      </c>
      <c r="F21" s="6" t="s">
        <v>48</v>
      </c>
      <c r="G21" s="2">
        <v>522731</v>
      </c>
      <c r="H21" s="17">
        <v>1844551</v>
      </c>
      <c r="I21" s="23">
        <f t="shared" si="5"/>
        <v>-0.71660799836925082</v>
      </c>
      <c r="J21" s="2">
        <v>1498676</v>
      </c>
      <c r="K21" s="17">
        <v>3500861</v>
      </c>
      <c r="L21" s="23">
        <f t="shared" si="6"/>
        <v>-0.57191216674983669</v>
      </c>
      <c r="M21" s="2">
        <v>732695</v>
      </c>
      <c r="N21" s="17">
        <v>2109704.9</v>
      </c>
      <c r="O21" s="23">
        <f t="shared" si="7"/>
        <v>-0.65270261257865969</v>
      </c>
      <c r="P21" s="2">
        <v>12.38</v>
      </c>
      <c r="Q21" s="28">
        <v>11.39</v>
      </c>
      <c r="R21" s="23">
        <f t="shared" si="8"/>
        <v>8.6918349429323985E-2</v>
      </c>
      <c r="S21" s="2">
        <v>6.05</v>
      </c>
      <c r="T21" s="17">
        <v>6.25</v>
      </c>
      <c r="U21" s="23">
        <f t="shared" si="9"/>
        <v>-3.2000000000000028E-2</v>
      </c>
      <c r="V21" s="18">
        <v>-227</v>
      </c>
      <c r="W21" s="17">
        <f>VLOOKUP($E21,'[1]Rapport 1'!$C$5:$H$46,6,0)</f>
        <v>-284</v>
      </c>
      <c r="X21" s="26">
        <f t="shared" si="0"/>
        <v>-57</v>
      </c>
      <c r="Y21" s="26">
        <v>6</v>
      </c>
      <c r="Z21" s="19">
        <v>13.899999999999993</v>
      </c>
      <c r="AA21" s="17">
        <f>VLOOKUP($E21,Feuil2!$B:$E,4,0)</f>
        <v>-0.6</v>
      </c>
      <c r="AB21" s="28">
        <v>14.499999999999993</v>
      </c>
      <c r="AC21" s="20">
        <v>0.52291421856639253</v>
      </c>
      <c r="AD21" s="17"/>
      <c r="AE21" s="23" t="e">
        <f t="shared" si="1"/>
        <v>#DIV/0!</v>
      </c>
      <c r="AF21" s="21">
        <v>53.7</v>
      </c>
      <c r="AG21" s="17">
        <f>VLOOKUP($C21,[2]Feuil1!$C$2:$Q$35,15,0)</f>
        <v>52.769999999999996</v>
      </c>
      <c r="AH21" s="28">
        <f t="shared" si="10"/>
        <v>0.93000000000000682</v>
      </c>
      <c r="AI21" s="1">
        <v>0</v>
      </c>
      <c r="AJ21" s="17"/>
      <c r="AK21" s="23" t="e">
        <f t="shared" si="2"/>
        <v>#DIV/0!</v>
      </c>
      <c r="AL21" s="22">
        <v>188.88888888888889</v>
      </c>
      <c r="AM21" s="17"/>
      <c r="AN21" s="17" t="e">
        <f t="shared" si="3"/>
        <v>#DIV/0!</v>
      </c>
      <c r="AO21" s="2">
        <v>30.75</v>
      </c>
      <c r="AP21" s="17">
        <f>VLOOKUP($E21,[3]Feuil1!$C$3:$M$36,11,0)</f>
        <v>0</v>
      </c>
      <c r="AQ21" s="23" t="e">
        <f t="shared" si="4"/>
        <v>#DIV/0!</v>
      </c>
    </row>
    <row r="22" spans="1:43" x14ac:dyDescent="0.25">
      <c r="A22" s="6" t="s">
        <v>78</v>
      </c>
      <c r="B22" s="6">
        <v>71045</v>
      </c>
      <c r="C22" s="6">
        <v>305330</v>
      </c>
      <c r="D22" s="6" t="s">
        <v>32</v>
      </c>
      <c r="E22" s="6">
        <v>71045</v>
      </c>
      <c r="F22" s="6" t="s">
        <v>61</v>
      </c>
      <c r="G22" s="2">
        <v>332376</v>
      </c>
      <c r="H22" s="17">
        <v>1257063</v>
      </c>
      <c r="I22" s="23">
        <f t="shared" si="5"/>
        <v>-0.73559320415921881</v>
      </c>
      <c r="J22" s="2">
        <v>888907</v>
      </c>
      <c r="K22" s="17">
        <v>3441592</v>
      </c>
      <c r="L22" s="23">
        <f t="shared" si="6"/>
        <v>-0.74171633360375078</v>
      </c>
      <c r="M22" s="2">
        <v>482938</v>
      </c>
      <c r="N22" s="17">
        <v>1479917.8</v>
      </c>
      <c r="O22" s="23">
        <f t="shared" si="7"/>
        <v>-0.67367241613013917</v>
      </c>
      <c r="P22" s="2">
        <v>11.83</v>
      </c>
      <c r="Q22" s="28">
        <v>12.15</v>
      </c>
      <c r="R22" s="23">
        <f t="shared" si="8"/>
        <v>-2.6337448559670806E-2</v>
      </c>
      <c r="S22" s="2">
        <v>5.45</v>
      </c>
      <c r="T22" s="17">
        <v>5.68</v>
      </c>
      <c r="U22" s="23">
        <f t="shared" si="9"/>
        <v>-4.0492957746478792E-2</v>
      </c>
      <c r="V22" s="18">
        <v>-367</v>
      </c>
      <c r="W22" s="17">
        <f>VLOOKUP($E22,'[1]Rapport 1'!$C$5:$H$46,6,0)</f>
        <v>-462</v>
      </c>
      <c r="X22" s="26">
        <f t="shared" si="0"/>
        <v>-95</v>
      </c>
      <c r="Y22" s="26">
        <v>52</v>
      </c>
      <c r="Z22" s="19">
        <v>5.599999999999997</v>
      </c>
      <c r="AA22" s="17">
        <f>VLOOKUP($E22,Feuil2!$B:$E,4,0)</f>
        <v>-1.7</v>
      </c>
      <c r="AB22" s="28">
        <v>7.2999999999999972</v>
      </c>
      <c r="AC22" s="20">
        <v>0.49987928536938675</v>
      </c>
      <c r="AD22" s="17"/>
      <c r="AE22" s="23" t="e">
        <f t="shared" si="1"/>
        <v>#DIV/0!</v>
      </c>
      <c r="AF22" s="21">
        <v>69.47999999999999</v>
      </c>
      <c r="AG22" s="17">
        <f>VLOOKUP($C22,[2]Feuil1!$C$2:$Q$35,15,0)</f>
        <v>74.19</v>
      </c>
      <c r="AH22" s="28">
        <f t="shared" si="10"/>
        <v>-4.710000000000008</v>
      </c>
      <c r="AI22" s="1">
        <v>0</v>
      </c>
      <c r="AJ22" s="17"/>
      <c r="AK22" s="23" t="e">
        <f t="shared" si="2"/>
        <v>#DIV/0!</v>
      </c>
      <c r="AL22" s="22">
        <v>183.33333333333334</v>
      </c>
      <c r="AM22" s="17"/>
      <c r="AN22" s="17" t="e">
        <f t="shared" si="3"/>
        <v>#DIV/0!</v>
      </c>
      <c r="AO22" s="2">
        <v>13.58</v>
      </c>
      <c r="AP22" s="17">
        <f>VLOOKUP($E22,[3]Feuil1!$C$3:$M$36,11,0)</f>
        <v>20.56</v>
      </c>
      <c r="AQ22" s="23">
        <f t="shared" si="4"/>
        <v>-0.33949416342412447</v>
      </c>
    </row>
    <row r="23" spans="1:43" x14ac:dyDescent="0.25">
      <c r="A23" s="6" t="s">
        <v>78</v>
      </c>
      <c r="B23" s="6">
        <v>71024</v>
      </c>
      <c r="C23" s="6">
        <v>177094</v>
      </c>
      <c r="D23" s="6" t="s">
        <v>28</v>
      </c>
      <c r="E23" s="6">
        <v>71024</v>
      </c>
      <c r="F23" s="6" t="s">
        <v>62</v>
      </c>
      <c r="G23" s="2">
        <v>471686</v>
      </c>
      <c r="H23" s="17">
        <v>1779376</v>
      </c>
      <c r="I23" s="23">
        <f t="shared" si="5"/>
        <v>-0.73491493647211159</v>
      </c>
      <c r="J23" s="2">
        <v>1628381</v>
      </c>
      <c r="K23" s="17">
        <v>3139267</v>
      </c>
      <c r="L23" s="23">
        <f t="shared" si="6"/>
        <v>-0.4812862365641406</v>
      </c>
      <c r="M23" s="2">
        <v>735883</v>
      </c>
      <c r="N23" s="17">
        <v>2110334.2999999998</v>
      </c>
      <c r="O23" s="23">
        <f t="shared" si="7"/>
        <v>-0.65129553170793841</v>
      </c>
      <c r="P23" s="2">
        <v>15.67</v>
      </c>
      <c r="Q23" s="28">
        <v>15.93</v>
      </c>
      <c r="R23" s="23">
        <f t="shared" si="8"/>
        <v>-1.6321406151914613E-2</v>
      </c>
      <c r="S23" s="2">
        <v>8.0399999999999991</v>
      </c>
      <c r="T23" s="17">
        <v>8.4500000000000011</v>
      </c>
      <c r="U23" s="23">
        <f t="shared" si="9"/>
        <v>-4.8520710059171822E-2</v>
      </c>
      <c r="V23" s="18">
        <v>-340</v>
      </c>
      <c r="W23" s="17">
        <f>VLOOKUP($E23,'[1]Rapport 1'!$C$5:$H$46,6,0)</f>
        <v>-571</v>
      </c>
      <c r="X23" s="26">
        <f t="shared" si="0"/>
        <v>-231</v>
      </c>
      <c r="Y23" s="26">
        <v>91</v>
      </c>
      <c r="Z23" s="19">
        <v>34.700000000000017</v>
      </c>
      <c r="AA23" s="17">
        <f>VLOOKUP($E23,Feuil2!$B:$E,4,0)</f>
        <v>-6.3</v>
      </c>
      <c r="AB23" s="28">
        <v>41.000000000000014</v>
      </c>
      <c r="AC23" s="20">
        <v>0.50580474934036934</v>
      </c>
      <c r="AD23" s="17"/>
      <c r="AE23" s="23" t="e">
        <f t="shared" si="1"/>
        <v>#DIV/0!</v>
      </c>
      <c r="AF23" s="21">
        <v>54.83</v>
      </c>
      <c r="AG23" s="17">
        <f>VLOOKUP($C23,[2]Feuil1!$C$2:$Q$35,15,0)</f>
        <v>55.8</v>
      </c>
      <c r="AH23" s="28">
        <f t="shared" si="10"/>
        <v>-0.96999999999999886</v>
      </c>
      <c r="AI23" s="1">
        <v>-2</v>
      </c>
      <c r="AJ23" s="17"/>
      <c r="AK23" s="23" t="e">
        <f t="shared" si="2"/>
        <v>#DIV/0!</v>
      </c>
      <c r="AL23" s="22">
        <v>187.5</v>
      </c>
      <c r="AM23" s="17"/>
      <c r="AN23" s="17" t="e">
        <f t="shared" si="3"/>
        <v>#DIV/0!</v>
      </c>
      <c r="AO23" s="2">
        <v>13.64</v>
      </c>
      <c r="AP23" s="17">
        <f>VLOOKUP($E23,[3]Feuil1!$C$3:$M$36,11,0)</f>
        <v>11.11</v>
      </c>
      <c r="AQ23" s="23">
        <f t="shared" si="4"/>
        <v>0.22772277227722784</v>
      </c>
    </row>
    <row r="24" spans="1:43" x14ac:dyDescent="0.25">
      <c r="A24" s="6" t="s">
        <v>78</v>
      </c>
      <c r="B24" s="6">
        <v>71031</v>
      </c>
      <c r="C24" s="6">
        <v>185551</v>
      </c>
      <c r="D24" s="6" t="s">
        <v>25</v>
      </c>
      <c r="E24" s="6">
        <v>71031</v>
      </c>
      <c r="F24" s="6" t="s">
        <v>65</v>
      </c>
      <c r="G24" s="2">
        <v>562590</v>
      </c>
      <c r="H24" s="17">
        <v>1660741</v>
      </c>
      <c r="I24" s="23">
        <f t="shared" si="5"/>
        <v>-0.66124157830751451</v>
      </c>
      <c r="J24" s="2">
        <v>1616586</v>
      </c>
      <c r="K24" s="17">
        <v>6534781</v>
      </c>
      <c r="L24" s="23">
        <f t="shared" si="6"/>
        <v>-0.75261818261392388</v>
      </c>
      <c r="M24" s="2">
        <v>794112</v>
      </c>
      <c r="N24" s="17">
        <v>1983722.9</v>
      </c>
      <c r="O24" s="23">
        <f t="shared" si="7"/>
        <v>-0.59968602469629195</v>
      </c>
      <c r="P24" s="2">
        <v>11.81</v>
      </c>
      <c r="Q24" s="28">
        <v>14.78</v>
      </c>
      <c r="R24" s="23">
        <f t="shared" si="8"/>
        <v>-0.20094722598105541</v>
      </c>
      <c r="S24" s="2">
        <v>5.5900000000000007</v>
      </c>
      <c r="T24" s="17">
        <v>7.4499999999999993</v>
      </c>
      <c r="U24" s="23">
        <f t="shared" si="9"/>
        <v>-0.24966442953020118</v>
      </c>
      <c r="V24" s="18">
        <v>-190</v>
      </c>
      <c r="W24" s="17">
        <f>VLOOKUP($E24,'[1]Rapport 1'!$C$5:$H$46,6,0)</f>
        <v>-428</v>
      </c>
      <c r="X24" s="26">
        <f t="shared" si="0"/>
        <v>-238</v>
      </c>
      <c r="Y24" s="26">
        <v>70</v>
      </c>
      <c r="Z24" s="19">
        <v>17.899999999999988</v>
      </c>
      <c r="AA24" s="17">
        <f>VLOOKUP($E24,Feuil2!$B:$E,4,0)</f>
        <v>3</v>
      </c>
      <c r="AB24" s="28">
        <v>14.899999999999988</v>
      </c>
      <c r="AC24" s="20">
        <v>0.51160986709417178</v>
      </c>
      <c r="AD24" s="17"/>
      <c r="AE24" s="23" t="e">
        <f t="shared" si="1"/>
        <v>#DIV/0!</v>
      </c>
      <c r="AF24" s="21">
        <v>48.459999999999994</v>
      </c>
      <c r="AG24" s="17">
        <f>VLOOKUP($C24,[2]Feuil1!$C$2:$Q$35,15,0)</f>
        <v>51.2</v>
      </c>
      <c r="AH24" s="28">
        <f t="shared" si="10"/>
        <v>-2.7400000000000091</v>
      </c>
      <c r="AI24" s="1">
        <v>1</v>
      </c>
      <c r="AJ24" s="17"/>
      <c r="AK24" s="23" t="e">
        <f t="shared" si="2"/>
        <v>#DIV/0!</v>
      </c>
      <c r="AL24" s="22">
        <v>181.81818181818181</v>
      </c>
      <c r="AM24" s="17"/>
      <c r="AN24" s="17" t="e">
        <f t="shared" si="3"/>
        <v>#DIV/0!</v>
      </c>
      <c r="AO24" s="2">
        <v>10.119999999999999</v>
      </c>
      <c r="AP24" s="17">
        <f>VLOOKUP($E24,[3]Feuil1!$C$3:$M$36,11,0)</f>
        <v>11.11</v>
      </c>
      <c r="AQ24" s="23">
        <f t="shared" si="4"/>
        <v>-8.9108910891089133E-2</v>
      </c>
    </row>
    <row r="25" spans="1:43" x14ac:dyDescent="0.25">
      <c r="A25" s="6" t="s">
        <v>75</v>
      </c>
      <c r="B25" s="6">
        <v>700023</v>
      </c>
      <c r="C25" s="6">
        <v>193087</v>
      </c>
      <c r="D25" s="6" t="s">
        <v>12</v>
      </c>
      <c r="E25" s="6">
        <v>700023</v>
      </c>
      <c r="F25" s="6" t="s">
        <v>49</v>
      </c>
      <c r="G25" s="2">
        <v>841839</v>
      </c>
      <c r="H25" s="17">
        <v>2211001</v>
      </c>
      <c r="I25" s="23">
        <f t="shared" si="5"/>
        <v>-0.61924983299419589</v>
      </c>
      <c r="J25" s="2">
        <v>2575243</v>
      </c>
      <c r="K25" s="17">
        <v>8905950</v>
      </c>
      <c r="L25" s="23">
        <f t="shared" si="6"/>
        <v>-0.71084016865129496</v>
      </c>
      <c r="M25" s="2">
        <v>1262111</v>
      </c>
      <c r="N25" s="17">
        <v>2650280</v>
      </c>
      <c r="O25" s="23">
        <f t="shared" si="7"/>
        <v>-0.52378201548515624</v>
      </c>
      <c r="P25" s="2">
        <v>19.14</v>
      </c>
      <c r="Q25" s="28">
        <v>19.79</v>
      </c>
      <c r="R25" s="23">
        <f t="shared" si="8"/>
        <v>-3.2844871147043889E-2</v>
      </c>
      <c r="S25" s="2">
        <v>9.0400000000000009</v>
      </c>
      <c r="T25" s="17">
        <v>9.27</v>
      </c>
      <c r="U25" s="23">
        <f t="shared" si="9"/>
        <v>-2.4811218985976123E-2</v>
      </c>
      <c r="V25" s="18">
        <v>-72</v>
      </c>
      <c r="W25" s="17">
        <f>VLOOKUP($E25,'[1]Rapport 1'!$C$5:$H$46,6,0)</f>
        <v>-360</v>
      </c>
      <c r="X25" s="26">
        <f t="shared" si="0"/>
        <v>-288</v>
      </c>
      <c r="Y25" s="26">
        <v>148</v>
      </c>
      <c r="Z25" s="19">
        <v>46.299999999999976</v>
      </c>
      <c r="AA25" s="17">
        <f>VLOOKUP($E25,Feuil2!$B:$E,4,0)</f>
        <v>44.1</v>
      </c>
      <c r="AB25" s="28">
        <v>2.1999999999999744</v>
      </c>
      <c r="AC25" s="20">
        <v>0.52468250172697806</v>
      </c>
      <c r="AD25" s="17"/>
      <c r="AE25" s="23" t="e">
        <f t="shared" si="1"/>
        <v>#DIV/0!</v>
      </c>
      <c r="AF25" s="21">
        <v>42.67</v>
      </c>
      <c r="AG25" s="17">
        <f>VLOOKUP($C25,[2]Feuil1!$C$2:$Q$35,15,0)</f>
        <v>39.769999999999996</v>
      </c>
      <c r="AH25" s="28">
        <f t="shared" si="10"/>
        <v>2.9000000000000057</v>
      </c>
      <c r="AI25" s="1">
        <v>-2</v>
      </c>
      <c r="AJ25" s="17"/>
      <c r="AK25" s="23" t="e">
        <f t="shared" si="2"/>
        <v>#DIV/0!</v>
      </c>
      <c r="AL25" s="22">
        <v>170</v>
      </c>
      <c r="AM25" s="17"/>
      <c r="AN25" s="17" t="e">
        <f t="shared" si="3"/>
        <v>#DIV/0!</v>
      </c>
      <c r="AO25" s="2">
        <v>20.45</v>
      </c>
      <c r="AP25" s="17">
        <f>VLOOKUP($E25,[3]Feuil1!$C$3:$M$36,11,0)</f>
        <v>17.22</v>
      </c>
      <c r="AQ25" s="23">
        <f t="shared" si="4"/>
        <v>0.18757259001161444</v>
      </c>
    </row>
    <row r="26" spans="1:43" x14ac:dyDescent="0.25">
      <c r="A26" s="6" t="s">
        <v>77</v>
      </c>
      <c r="B26" s="6">
        <v>71188</v>
      </c>
      <c r="C26">
        <v>306760</v>
      </c>
      <c r="D26" s="6" t="s">
        <v>9</v>
      </c>
      <c r="E26" s="6">
        <v>71188</v>
      </c>
      <c r="F26" s="6" t="s">
        <v>273</v>
      </c>
      <c r="G26" s="2">
        <v>384102</v>
      </c>
      <c r="H26" s="17">
        <v>1741298</v>
      </c>
      <c r="I26" s="23">
        <f t="shared" si="5"/>
        <v>-0.77941627452624418</v>
      </c>
      <c r="J26" s="2">
        <v>1308673</v>
      </c>
      <c r="K26" s="17">
        <v>4676151</v>
      </c>
      <c r="L26" s="23">
        <f t="shared" si="6"/>
        <v>-0.72013884923733218</v>
      </c>
      <c r="M26" s="2">
        <v>634943</v>
      </c>
      <c r="N26" s="17">
        <v>2188502.9</v>
      </c>
      <c r="O26" s="23">
        <f t="shared" si="7"/>
        <v>-0.70987335680478192</v>
      </c>
      <c r="P26" s="2">
        <v>13.64</v>
      </c>
      <c r="Q26" s="28">
        <v>14.11</v>
      </c>
      <c r="R26" s="23">
        <f t="shared" si="8"/>
        <v>-3.3309709425938971E-2</v>
      </c>
      <c r="S26" s="2">
        <v>7.1899999999999995</v>
      </c>
      <c r="T26" s="17">
        <v>7.4</v>
      </c>
      <c r="U26" s="23">
        <f t="shared" si="9"/>
        <v>-2.8378378378378491E-2</v>
      </c>
      <c r="V26" s="18">
        <v>-283</v>
      </c>
      <c r="W26" s="17">
        <f>VLOOKUP($E26,'[1]Rapport 1'!$C$5:$H$46,6,0)</f>
        <v>-255</v>
      </c>
      <c r="X26" s="26">
        <f t="shared" si="0"/>
        <v>28</v>
      </c>
      <c r="Y26" s="26">
        <v>33</v>
      </c>
      <c r="Z26" s="19">
        <v>8.5</v>
      </c>
      <c r="AA26" s="17">
        <f>VLOOKUP($E26,Feuil2!$B:$E,4,0)</f>
        <v>7.6</v>
      </c>
      <c r="AB26" s="28">
        <v>0.90000000000000036</v>
      </c>
      <c r="AC26" s="20">
        <v>0.5335211267605634</v>
      </c>
      <c r="AD26" s="17"/>
      <c r="AE26" s="23" t="e">
        <f t="shared" si="1"/>
        <v>#DIV/0!</v>
      </c>
      <c r="AF26" s="21">
        <v>62.65</v>
      </c>
      <c r="AG26" s="17">
        <f>VLOOKUP($C26,[2]Feuil1!$C$2:$Q$35,15,0)</f>
        <v>48.89</v>
      </c>
      <c r="AH26" s="28">
        <f t="shared" si="10"/>
        <v>13.759999999999998</v>
      </c>
      <c r="AI26" s="1">
        <v>0</v>
      </c>
      <c r="AJ26" s="17"/>
      <c r="AK26" s="23" t="e">
        <f t="shared" si="2"/>
        <v>#DIV/0!</v>
      </c>
      <c r="AL26" s="22">
        <v>83.333333333333343</v>
      </c>
      <c r="AM26" s="17"/>
      <c r="AN26" s="17" t="e">
        <f t="shared" si="3"/>
        <v>#DIV/0!</v>
      </c>
      <c r="AO26" s="2">
        <v>15</v>
      </c>
      <c r="AP26" s="17">
        <f>VLOOKUP($E26,[3]Feuil1!$C$3:$M$36,11,0)</f>
        <v>0</v>
      </c>
      <c r="AQ26" s="23" t="e">
        <f t="shared" si="4"/>
        <v>#DIV/0!</v>
      </c>
    </row>
    <row r="27" spans="1:43" x14ac:dyDescent="0.25">
      <c r="A27" s="6" t="s">
        <v>76</v>
      </c>
      <c r="B27" s="6">
        <v>71595</v>
      </c>
      <c r="C27" s="6">
        <v>306176</v>
      </c>
      <c r="D27" s="6" t="s">
        <v>23</v>
      </c>
      <c r="E27" s="6">
        <v>71595</v>
      </c>
      <c r="F27" s="6" t="s">
        <v>57</v>
      </c>
      <c r="G27" s="2">
        <v>383806</v>
      </c>
      <c r="H27" s="17">
        <v>1131147</v>
      </c>
      <c r="I27" s="23">
        <f t="shared" si="5"/>
        <v>-0.66069308409959093</v>
      </c>
      <c r="J27" s="2">
        <v>2479818</v>
      </c>
      <c r="K27" s="17">
        <v>6843153</v>
      </c>
      <c r="L27" s="23">
        <f t="shared" si="6"/>
        <v>-0.63762055298193687</v>
      </c>
      <c r="M27" s="2">
        <v>703699</v>
      </c>
      <c r="N27" s="17">
        <v>1351611.7</v>
      </c>
      <c r="O27" s="23">
        <f t="shared" si="7"/>
        <v>-0.47936304487450054</v>
      </c>
      <c r="P27" s="2">
        <v>15.52</v>
      </c>
      <c r="Q27" s="28">
        <v>15.04</v>
      </c>
      <c r="R27" s="23">
        <f t="shared" si="8"/>
        <v>3.1914893617021309E-2</v>
      </c>
      <c r="S27" s="2">
        <v>6.8</v>
      </c>
      <c r="T27" s="17">
        <v>6.95</v>
      </c>
      <c r="U27" s="23">
        <f t="shared" si="9"/>
        <v>-2.158273381294969E-2</v>
      </c>
      <c r="V27" s="18">
        <v>-219</v>
      </c>
      <c r="W27" s="17">
        <f>VLOOKUP($E27,'[1]Rapport 1'!$C$5:$H$46,6,0)</f>
        <v>-448</v>
      </c>
      <c r="X27" s="26">
        <f t="shared" si="0"/>
        <v>-229</v>
      </c>
      <c r="Y27" s="26">
        <v>69</v>
      </c>
      <c r="Z27" s="19">
        <v>25.5</v>
      </c>
      <c r="AA27" s="17">
        <f>VLOOKUP($E27,Feuil2!$B:$E,4,0)</f>
        <v>-12.3</v>
      </c>
      <c r="AB27" s="28">
        <v>37.799999999999997</v>
      </c>
      <c r="AC27" s="20">
        <v>0.53798637203082211</v>
      </c>
      <c r="AD27" s="17"/>
      <c r="AE27" s="23" t="e">
        <f t="shared" si="1"/>
        <v>#DIV/0!</v>
      </c>
      <c r="AF27" s="21">
        <v>36.510000000000005</v>
      </c>
      <c r="AG27" s="17">
        <f>VLOOKUP($C27,[2]Feuil1!$C$2:$Q$35,15,0)</f>
        <v>36.03</v>
      </c>
      <c r="AH27" s="28">
        <f t="shared" si="10"/>
        <v>0.48000000000000398</v>
      </c>
      <c r="AI27" s="1">
        <v>-3</v>
      </c>
      <c r="AJ27" s="17"/>
      <c r="AK27" s="23" t="e">
        <f t="shared" si="2"/>
        <v>#DIV/0!</v>
      </c>
      <c r="AL27" s="22">
        <v>185.71428571428572</v>
      </c>
      <c r="AM27" s="17"/>
      <c r="AN27" s="17" t="e">
        <f t="shared" si="3"/>
        <v>#DIV/0!</v>
      </c>
      <c r="AO27" s="2">
        <v>13.39</v>
      </c>
      <c r="AP27" s="17">
        <f>VLOOKUP($E27,[3]Feuil1!$C$3:$M$36,11,0)</f>
        <v>0</v>
      </c>
      <c r="AQ27" s="23" t="e">
        <f t="shared" si="4"/>
        <v>#DIV/0!</v>
      </c>
    </row>
    <row r="28" spans="1:43" x14ac:dyDescent="0.25">
      <c r="A28" s="6" t="s">
        <v>77</v>
      </c>
      <c r="B28" s="6">
        <v>71507</v>
      </c>
      <c r="C28" s="6">
        <v>193601</v>
      </c>
      <c r="D28" s="6" t="s">
        <v>13</v>
      </c>
      <c r="E28" s="6">
        <v>71507</v>
      </c>
      <c r="G28" s="2">
        <v>678810</v>
      </c>
      <c r="H28" s="17">
        <v>2001004</v>
      </c>
      <c r="I28" s="23">
        <f t="shared" si="5"/>
        <v>-0.66076529582149757</v>
      </c>
      <c r="J28" s="2">
        <v>1870072</v>
      </c>
      <c r="K28" s="17">
        <v>5565175</v>
      </c>
      <c r="L28" s="23">
        <f t="shared" si="6"/>
        <v>-0.66396887788793701</v>
      </c>
      <c r="M28" s="2">
        <v>1002696</v>
      </c>
      <c r="N28" s="17">
        <v>2376469.5</v>
      </c>
      <c r="O28" s="23">
        <f t="shared" si="7"/>
        <v>-0.57807327213751325</v>
      </c>
      <c r="P28" s="2">
        <v>17.55</v>
      </c>
      <c r="Q28" s="28">
        <v>17.14</v>
      </c>
      <c r="R28" s="23">
        <f t="shared" si="8"/>
        <v>2.392065344224038E-2</v>
      </c>
      <c r="S28" s="2">
        <v>9.84</v>
      </c>
      <c r="T28" s="17">
        <v>8.94</v>
      </c>
      <c r="U28" s="23">
        <f t="shared" si="9"/>
        <v>0.10067114093959736</v>
      </c>
      <c r="V28" s="18">
        <v>194</v>
      </c>
      <c r="W28" s="17">
        <f>VLOOKUP($E28,'[1]Rapport 1'!$C$5:$H$46,6,0)</f>
        <v>112</v>
      </c>
      <c r="X28" s="26">
        <f t="shared" si="0"/>
        <v>-82</v>
      </c>
      <c r="Y28" s="26">
        <v>58</v>
      </c>
      <c r="Z28" s="19">
        <v>30.5</v>
      </c>
      <c r="AA28" s="17">
        <f>VLOOKUP($E28,Feuil2!$B:$E,4,0)</f>
        <v>23.8</v>
      </c>
      <c r="AB28" s="28">
        <v>6.6999999999999993</v>
      </c>
      <c r="AC28" s="20">
        <v>0.51072845900316133</v>
      </c>
      <c r="AD28" s="17"/>
      <c r="AE28" s="23" t="e">
        <f t="shared" si="1"/>
        <v>#DIV/0!</v>
      </c>
      <c r="AF28" s="21">
        <v>55.569999999999993</v>
      </c>
      <c r="AG28" s="17">
        <f>VLOOKUP($C28,[2]Feuil1!$C$2:$Q$35,15,0)</f>
        <v>52.68</v>
      </c>
      <c r="AH28" s="28">
        <f t="shared" si="10"/>
        <v>2.8899999999999935</v>
      </c>
      <c r="AI28" s="1">
        <v>1</v>
      </c>
      <c r="AJ28" s="17"/>
      <c r="AK28" s="23" t="e">
        <f t="shared" si="2"/>
        <v>#DIV/0!</v>
      </c>
      <c r="AL28" s="22">
        <v>170</v>
      </c>
      <c r="AM28" s="17"/>
      <c r="AN28" s="17" t="e">
        <f t="shared" si="3"/>
        <v>#DIV/0!</v>
      </c>
      <c r="AO28" s="2">
        <v>11.47</v>
      </c>
      <c r="AP28" s="17">
        <f>VLOOKUP($E28,[3]Feuil1!$C$3:$M$36,11,0)</f>
        <v>17.22</v>
      </c>
      <c r="AQ28" s="23">
        <f t="shared" si="4"/>
        <v>-0.33391405342624847</v>
      </c>
    </row>
    <row r="29" spans="1:43" x14ac:dyDescent="0.25">
      <c r="A29" s="6" t="s">
        <v>78</v>
      </c>
      <c r="B29" s="6">
        <v>71063</v>
      </c>
      <c r="C29" s="6">
        <v>193005</v>
      </c>
      <c r="D29" s="6" t="s">
        <v>15</v>
      </c>
      <c r="E29" s="6">
        <v>71063</v>
      </c>
      <c r="F29" s="6" t="s">
        <v>69</v>
      </c>
      <c r="G29" s="2">
        <v>446615</v>
      </c>
      <c r="H29" s="17">
        <v>1450501</v>
      </c>
      <c r="I29" s="23">
        <f t="shared" si="5"/>
        <v>-0.69209604129883395</v>
      </c>
      <c r="J29" s="2">
        <v>1431096</v>
      </c>
      <c r="K29" s="17">
        <v>5092610</v>
      </c>
      <c r="L29" s="23">
        <f t="shared" si="6"/>
        <v>-0.71898574601235909</v>
      </c>
      <c r="M29" s="2">
        <v>684868</v>
      </c>
      <c r="N29" s="17">
        <v>1749092</v>
      </c>
      <c r="O29" s="23">
        <f t="shared" si="7"/>
        <v>-0.60844369535736254</v>
      </c>
      <c r="P29" s="2">
        <v>15.34</v>
      </c>
      <c r="Q29" s="28">
        <v>18.04</v>
      </c>
      <c r="R29" s="23">
        <f t="shared" si="8"/>
        <v>-0.1496674057649667</v>
      </c>
      <c r="S29" s="2">
        <v>7.4700000000000006</v>
      </c>
      <c r="T29" s="17">
        <v>8.6199999999999992</v>
      </c>
      <c r="U29" s="23">
        <f t="shared" si="9"/>
        <v>-0.13341067285382815</v>
      </c>
      <c r="V29" s="18">
        <v>-44</v>
      </c>
      <c r="W29" s="17">
        <f>VLOOKUP($E29,'[1]Rapport 1'!$C$5:$H$46,6,0)</f>
        <v>-233</v>
      </c>
      <c r="X29" s="26">
        <f t="shared" si="0"/>
        <v>-189</v>
      </c>
      <c r="Y29" s="26">
        <v>63</v>
      </c>
      <c r="Z29" s="19">
        <v>23.299999999999986</v>
      </c>
      <c r="AA29" s="17">
        <f>VLOOKUP($E29,Feuil2!$B:$E,4,0)</f>
        <v>0.6</v>
      </c>
      <c r="AB29" s="28">
        <v>22.699999999999985</v>
      </c>
      <c r="AC29" s="20">
        <v>0.51333600320384465</v>
      </c>
      <c r="AD29" s="17"/>
      <c r="AE29" s="23" t="e">
        <f t="shared" si="1"/>
        <v>#DIV/0!</v>
      </c>
      <c r="AF29" s="21">
        <v>59.26</v>
      </c>
      <c r="AG29" s="17">
        <f>VLOOKUP($C29,[2]Feuil1!$C$2:$Q$35,15,0)</f>
        <v>68.61</v>
      </c>
      <c r="AH29" s="28">
        <f t="shared" si="10"/>
        <v>-9.3500000000000014</v>
      </c>
      <c r="AI29" s="1">
        <v>2</v>
      </c>
      <c r="AJ29" s="17"/>
      <c r="AK29" s="23" t="e">
        <f t="shared" si="2"/>
        <v>#DIV/0!</v>
      </c>
      <c r="AL29" s="22">
        <v>181.81818181818181</v>
      </c>
      <c r="AM29" s="17"/>
      <c r="AN29" s="17" t="e">
        <f t="shared" si="3"/>
        <v>#DIV/0!</v>
      </c>
      <c r="AO29" s="2">
        <v>11.05</v>
      </c>
      <c r="AP29" s="17">
        <f>VLOOKUP($E29,[3]Feuil1!$C$3:$M$36,11,0)</f>
        <v>0</v>
      </c>
      <c r="AQ29" s="23" t="e">
        <f t="shared" si="4"/>
        <v>#DIV/0!</v>
      </c>
    </row>
    <row r="30" spans="1:43" x14ac:dyDescent="0.25">
      <c r="A30" s="6" t="s">
        <v>78</v>
      </c>
      <c r="B30" s="6">
        <v>71662</v>
      </c>
      <c r="C30" s="6">
        <v>301703</v>
      </c>
      <c r="D30" s="6" t="s">
        <v>21</v>
      </c>
      <c r="E30" s="6">
        <v>71662</v>
      </c>
      <c r="F30" s="6" t="s">
        <v>53</v>
      </c>
      <c r="G30" s="2">
        <v>375842</v>
      </c>
      <c r="H30" s="17">
        <v>2103234</v>
      </c>
      <c r="I30" s="23">
        <f t="shared" si="5"/>
        <v>-0.82130281271603633</v>
      </c>
      <c r="J30" s="2">
        <v>722734</v>
      </c>
      <c r="K30" s="17">
        <v>2817184</v>
      </c>
      <c r="L30" s="23">
        <f t="shared" si="6"/>
        <v>-0.74345516657768895</v>
      </c>
      <c r="M30" s="2">
        <v>504397</v>
      </c>
      <c r="N30" s="17">
        <v>2280716.6</v>
      </c>
      <c r="O30" s="23">
        <f t="shared" si="7"/>
        <v>-0.77884275494815969</v>
      </c>
      <c r="P30" s="2">
        <v>14.78</v>
      </c>
      <c r="Q30" s="28">
        <v>14.81</v>
      </c>
      <c r="R30" s="23">
        <f t="shared" si="8"/>
        <v>-2.0256583389602388E-3</v>
      </c>
      <c r="S30" s="2">
        <v>6.84</v>
      </c>
      <c r="T30" s="17">
        <v>6.9700000000000006</v>
      </c>
      <c r="U30" s="23">
        <f t="shared" si="9"/>
        <v>-1.8651362984218187E-2</v>
      </c>
      <c r="V30" s="18">
        <v>-375</v>
      </c>
      <c r="W30" s="17">
        <f>VLOOKUP($E30,'[1]Rapport 1'!$C$5:$H$46,6,0)</f>
        <v>-425</v>
      </c>
      <c r="X30" s="26">
        <f t="shared" si="0"/>
        <v>-50</v>
      </c>
      <c r="Y30" s="26">
        <v>16</v>
      </c>
      <c r="Z30" s="19">
        <v>8.5578571428571379</v>
      </c>
      <c r="AA30" s="17">
        <f>VLOOKUP($E30,Feuil2!$B:$E,4,0)</f>
        <v>2.9</v>
      </c>
      <c r="AB30" s="28">
        <v>5.6578571428571376</v>
      </c>
      <c r="AC30" s="20">
        <v>0.53105397394361342</v>
      </c>
      <c r="AD30" s="17"/>
      <c r="AE30" s="23" t="e">
        <f t="shared" si="1"/>
        <v>#DIV/0!</v>
      </c>
      <c r="AF30" s="21">
        <v>50.569999999999993</v>
      </c>
      <c r="AG30" s="17">
        <f>VLOOKUP($C30,[2]Feuil1!$C$2:$Q$35,15,0)</f>
        <v>63.760000000000005</v>
      </c>
      <c r="AH30" s="28">
        <f t="shared" si="10"/>
        <v>-13.190000000000012</v>
      </c>
      <c r="AI30" s="1">
        <v>-2</v>
      </c>
      <c r="AJ30" s="17"/>
      <c r="AK30" s="23" t="e">
        <f t="shared" si="2"/>
        <v>#DIV/0!</v>
      </c>
      <c r="AL30" s="22">
        <v>200</v>
      </c>
      <c r="AM30" s="17"/>
      <c r="AN30" s="17" t="e">
        <f t="shared" si="3"/>
        <v>#DIV/0!</v>
      </c>
      <c r="AO30" s="2">
        <v>13.45</v>
      </c>
      <c r="AP30" s="17">
        <f>VLOOKUP($E30,[3]Feuil1!$C$3:$M$36,11,0)</f>
        <v>0</v>
      </c>
      <c r="AQ30" s="23" t="e">
        <f t="shared" si="4"/>
        <v>#DIV/0!</v>
      </c>
    </row>
    <row r="31" spans="1:43" x14ac:dyDescent="0.25">
      <c r="A31" s="6" t="s">
        <v>78</v>
      </c>
      <c r="B31" s="6">
        <v>71054</v>
      </c>
      <c r="C31" s="6">
        <v>193254</v>
      </c>
      <c r="D31" s="6" t="s">
        <v>38</v>
      </c>
      <c r="E31" s="6">
        <v>71054</v>
      </c>
      <c r="F31" s="6" t="s">
        <v>72</v>
      </c>
      <c r="G31" s="2">
        <v>487832</v>
      </c>
      <c r="H31" s="17">
        <v>1215662</v>
      </c>
      <c r="I31" s="23">
        <f t="shared" si="5"/>
        <v>-0.59871082587100688</v>
      </c>
      <c r="J31" s="2">
        <v>1126239</v>
      </c>
      <c r="K31" s="17">
        <v>4690322</v>
      </c>
      <c r="L31" s="23">
        <f t="shared" si="6"/>
        <v>-0.75988023849961683</v>
      </c>
      <c r="M31" s="2">
        <v>663564</v>
      </c>
      <c r="N31" s="17">
        <v>1402670.8</v>
      </c>
      <c r="O31" s="23">
        <f t="shared" si="7"/>
        <v>-0.52692820011652064</v>
      </c>
      <c r="P31" s="2">
        <v>15.12</v>
      </c>
      <c r="Q31" s="28">
        <v>10.72</v>
      </c>
      <c r="R31" s="23">
        <f t="shared" si="8"/>
        <v>0.4104477611940297</v>
      </c>
      <c r="S31" s="2">
        <v>6.9799999999999995</v>
      </c>
      <c r="T31" s="17">
        <v>5.01</v>
      </c>
      <c r="U31" s="23">
        <f t="shared" si="9"/>
        <v>0.39321357285429137</v>
      </c>
      <c r="V31" s="18">
        <v>-75</v>
      </c>
      <c r="W31" s="17">
        <f>VLOOKUP($E31,'[1]Rapport 1'!$C$5:$H$46,6,0)</f>
        <v>-325</v>
      </c>
      <c r="X31" s="26">
        <f t="shared" si="0"/>
        <v>-250</v>
      </c>
      <c r="Y31" s="26">
        <v>86</v>
      </c>
      <c r="Z31" s="19">
        <v>-21.799999999999997</v>
      </c>
      <c r="AA31" s="17">
        <f>VLOOKUP($E31,Feuil2!$B:$E,4,0)</f>
        <v>-16.7</v>
      </c>
      <c r="AB31" s="28">
        <v>5.0999999999999979</v>
      </c>
      <c r="AC31" s="20">
        <v>0.51063460369823765</v>
      </c>
      <c r="AD31" s="17"/>
      <c r="AE31" s="23" t="e">
        <f t="shared" si="1"/>
        <v>#DIV/0!</v>
      </c>
      <c r="AF31" s="21">
        <v>70.13</v>
      </c>
      <c r="AG31" s="17">
        <f>VLOOKUP($C31,[2]Feuil1!$C$2:$Q$35,15,0)</f>
        <v>65.73</v>
      </c>
      <c r="AH31" s="28">
        <f t="shared" si="10"/>
        <v>4.3999999999999915</v>
      </c>
      <c r="AI31" s="1">
        <v>-3</v>
      </c>
      <c r="AJ31" s="17"/>
      <c r="AK31" s="23" t="e">
        <f t="shared" si="2"/>
        <v>#DIV/0!</v>
      </c>
      <c r="AL31" s="22">
        <v>66.666666666666671</v>
      </c>
      <c r="AM31" s="17"/>
      <c r="AN31" s="17" t="e">
        <f t="shared" si="3"/>
        <v>#DIV/0!</v>
      </c>
      <c r="AO31" s="2">
        <v>0</v>
      </c>
      <c r="AP31" s="17">
        <f>VLOOKUP($E31,[3]Feuil1!$C$3:$M$36,11,0)</f>
        <v>4.4400000000000004</v>
      </c>
      <c r="AQ31" s="23">
        <f t="shared" si="4"/>
        <v>-1</v>
      </c>
    </row>
    <row r="32" spans="1:43" x14ac:dyDescent="0.25">
      <c r="A32" s="6" t="s">
        <v>75</v>
      </c>
      <c r="B32" s="6">
        <v>71255</v>
      </c>
      <c r="C32" s="6">
        <v>190355</v>
      </c>
      <c r="D32" s="6" t="s">
        <v>16</v>
      </c>
      <c r="E32" s="6">
        <v>71255</v>
      </c>
      <c r="F32" s="6" t="s">
        <v>42</v>
      </c>
      <c r="G32" s="2">
        <v>860697</v>
      </c>
      <c r="H32" s="17">
        <v>2440501</v>
      </c>
      <c r="I32" s="23">
        <f t="shared" si="5"/>
        <v>-0.64732774131213222</v>
      </c>
      <c r="J32" s="2">
        <v>1435135</v>
      </c>
      <c r="K32" s="17">
        <v>7753151</v>
      </c>
      <c r="L32" s="23">
        <f t="shared" si="6"/>
        <v>-0.81489654980278337</v>
      </c>
      <c r="M32" s="2">
        <v>1132303</v>
      </c>
      <c r="N32" s="17">
        <v>2834304.9</v>
      </c>
      <c r="O32" s="23">
        <f t="shared" si="7"/>
        <v>-0.60050063774013862</v>
      </c>
      <c r="P32" s="2">
        <v>19.97</v>
      </c>
      <c r="Q32" s="28">
        <v>20.91</v>
      </c>
      <c r="R32" s="23">
        <f t="shared" si="8"/>
        <v>-4.4954567192730811E-2</v>
      </c>
      <c r="S32" s="2">
        <v>11.329999999999998</v>
      </c>
      <c r="T32" s="17">
        <v>12.4</v>
      </c>
      <c r="U32" s="23">
        <f t="shared" si="9"/>
        <v>-8.6290322580645326E-2</v>
      </c>
      <c r="V32" s="18">
        <v>89</v>
      </c>
      <c r="W32" s="17">
        <f>VLOOKUP($E32,'[1]Rapport 1'!$C$5:$H$46,6,0)</f>
        <v>-108</v>
      </c>
      <c r="X32" s="26">
        <f t="shared" si="0"/>
        <v>-197</v>
      </c>
      <c r="Y32" s="26">
        <v>145</v>
      </c>
      <c r="Z32" s="19">
        <v>26.100000000000016</v>
      </c>
      <c r="AA32" s="17">
        <f>VLOOKUP($E32,Feuil2!$B:$E,4,0)</f>
        <v>22.8</v>
      </c>
      <c r="AB32" s="28">
        <v>3.3000000000000149</v>
      </c>
      <c r="AC32" s="20">
        <v>0.50705518507780034</v>
      </c>
      <c r="AD32" s="17"/>
      <c r="AE32" s="23" t="e">
        <f t="shared" si="1"/>
        <v>#DIV/0!</v>
      </c>
      <c r="AF32" s="21">
        <v>48.89</v>
      </c>
      <c r="AG32" s="17">
        <f>VLOOKUP($C32,[2]Feuil1!$C$2:$Q$35,15,0)</f>
        <v>48.459999999999994</v>
      </c>
      <c r="AH32" s="28">
        <f t="shared" si="10"/>
        <v>0.43000000000000682</v>
      </c>
      <c r="AI32" s="1">
        <v>-3</v>
      </c>
      <c r="AJ32" s="17"/>
      <c r="AK32" s="23" t="e">
        <f t="shared" si="2"/>
        <v>#DIV/0!</v>
      </c>
      <c r="AL32" s="22">
        <v>77.777777777777771</v>
      </c>
      <c r="AM32" s="17"/>
      <c r="AN32" s="17" t="e">
        <f t="shared" si="3"/>
        <v>#DIV/0!</v>
      </c>
      <c r="AO32" s="2">
        <v>24.1</v>
      </c>
      <c r="AP32" s="17">
        <f>VLOOKUP($E32,[3]Feuil1!$C$3:$M$36,11,0)</f>
        <v>0</v>
      </c>
      <c r="AQ32" s="23" t="e">
        <f t="shared" si="4"/>
        <v>#DIV/0!</v>
      </c>
    </row>
    <row r="33" spans="1:43" x14ac:dyDescent="0.25">
      <c r="A33" s="6" t="s">
        <v>75</v>
      </c>
      <c r="B33" s="6">
        <v>70067</v>
      </c>
      <c r="C33" s="6">
        <v>304665</v>
      </c>
      <c r="D33" s="6" t="s">
        <v>11</v>
      </c>
      <c r="E33" s="6">
        <v>70067</v>
      </c>
      <c r="F33" s="6" t="s">
        <v>47</v>
      </c>
      <c r="G33" s="2">
        <v>689720</v>
      </c>
      <c r="H33" s="17">
        <v>1974200</v>
      </c>
      <c r="I33" s="23">
        <f t="shared" si="5"/>
        <v>-0.65063316786546455</v>
      </c>
      <c r="J33" s="2">
        <v>1900477</v>
      </c>
      <c r="K33" s="17">
        <v>5784345</v>
      </c>
      <c r="L33" s="23">
        <f t="shared" si="6"/>
        <v>-0.67144473574795416</v>
      </c>
      <c r="M33" s="2">
        <v>1030607</v>
      </c>
      <c r="N33" s="17">
        <v>2313132.5</v>
      </c>
      <c r="O33" s="23">
        <f t="shared" si="7"/>
        <v>-0.55445397096794069</v>
      </c>
      <c r="P33" s="2">
        <v>18.12</v>
      </c>
      <c r="Q33" s="28">
        <v>18.579999999999998</v>
      </c>
      <c r="R33" s="23">
        <f t="shared" si="8"/>
        <v>-2.4757804090419663E-2</v>
      </c>
      <c r="S33" s="2">
        <v>8.56</v>
      </c>
      <c r="T33" s="17">
        <v>8.9699999999999989</v>
      </c>
      <c r="U33" s="23">
        <f t="shared" si="9"/>
        <v>-4.5707915273132491E-2</v>
      </c>
      <c r="V33" s="18">
        <v>252</v>
      </c>
      <c r="W33" s="17">
        <f>VLOOKUP($E33,'[1]Rapport 1'!$C$5:$H$46,6,0)</f>
        <v>-200</v>
      </c>
      <c r="X33" s="26">
        <f t="shared" si="0"/>
        <v>-452</v>
      </c>
      <c r="Y33" s="26">
        <v>134</v>
      </c>
      <c r="Z33" s="19">
        <v>37.59999999999998</v>
      </c>
      <c r="AA33" s="17">
        <f>VLOOKUP($E33,Feuil2!$B:$E,4,0)</f>
        <v>15.4</v>
      </c>
      <c r="AB33" s="28">
        <v>22.199999999999982</v>
      </c>
      <c r="AC33" s="20">
        <v>0.51172224542146394</v>
      </c>
      <c r="AD33" s="17"/>
      <c r="AE33" s="23" t="e">
        <f t="shared" si="1"/>
        <v>#DIV/0!</v>
      </c>
      <c r="AF33" s="21">
        <v>51.730000000000004</v>
      </c>
      <c r="AG33" s="17">
        <f>VLOOKUP($C33,[2]Feuil1!$C$2:$Q$35,15,0)</f>
        <v>52.59</v>
      </c>
      <c r="AH33" s="28">
        <f t="shared" si="10"/>
        <v>-0.85999999999999943</v>
      </c>
      <c r="AI33" s="1">
        <v>-1</v>
      </c>
      <c r="AJ33" s="17"/>
      <c r="AK33" s="23" t="e">
        <f t="shared" si="2"/>
        <v>#DIV/0!</v>
      </c>
      <c r="AL33" s="22">
        <v>181.25</v>
      </c>
      <c r="AM33" s="17"/>
      <c r="AN33" s="17" t="e">
        <f t="shared" si="3"/>
        <v>#DIV/0!</v>
      </c>
      <c r="AO33" s="2">
        <v>22.75</v>
      </c>
      <c r="AP33" s="17">
        <f>VLOOKUP($E33,[3]Feuil1!$C$3:$M$36,11,0)</f>
        <v>18.89</v>
      </c>
      <c r="AQ33" s="23">
        <f t="shared" si="4"/>
        <v>0.20434092112228688</v>
      </c>
    </row>
    <row r="34" spans="1:43" x14ac:dyDescent="0.25">
      <c r="A34" s="6" t="s">
        <v>77</v>
      </c>
      <c r="B34" s="6">
        <v>71270</v>
      </c>
      <c r="C34" s="6">
        <v>305941</v>
      </c>
      <c r="D34" s="6" t="s">
        <v>31</v>
      </c>
      <c r="E34" s="6">
        <v>71270</v>
      </c>
      <c r="F34" s="6" t="s">
        <v>51</v>
      </c>
      <c r="G34" s="2">
        <v>344946</v>
      </c>
      <c r="H34" s="17">
        <v>1312661</v>
      </c>
      <c r="I34" s="23">
        <f t="shared" si="5"/>
        <v>-0.73721623480853016</v>
      </c>
      <c r="J34" s="2">
        <v>1392673</v>
      </c>
      <c r="K34" s="17">
        <v>3928665</v>
      </c>
      <c r="L34" s="23">
        <f t="shared" si="6"/>
        <v>-0.64550986149238987</v>
      </c>
      <c r="M34" s="2">
        <v>548171</v>
      </c>
      <c r="N34" s="17">
        <v>1626661.5</v>
      </c>
      <c r="O34" s="23">
        <f t="shared" si="7"/>
        <v>-0.66300856078538772</v>
      </c>
      <c r="P34" s="2">
        <v>15.78</v>
      </c>
      <c r="Q34" s="28">
        <v>16.100000000000001</v>
      </c>
      <c r="R34" s="23">
        <f t="shared" si="8"/>
        <v>-1.9875776397515654E-2</v>
      </c>
      <c r="S34" s="2">
        <v>7.9399999999999995</v>
      </c>
      <c r="T34" s="17">
        <v>9.24</v>
      </c>
      <c r="U34" s="23">
        <f t="shared" si="9"/>
        <v>-0.14069264069264076</v>
      </c>
      <c r="V34" s="18">
        <v>-302</v>
      </c>
      <c r="W34" s="17">
        <f>VLOOKUP($E34,'[1]Rapport 1'!$C$5:$H$46,6,0)</f>
        <v>-239</v>
      </c>
      <c r="X34" s="26">
        <f t="shared" si="0"/>
        <v>63</v>
      </c>
      <c r="Y34" s="26">
        <v>10</v>
      </c>
      <c r="Z34" s="19">
        <v>19.981538461538449</v>
      </c>
      <c r="AA34" s="17">
        <f>VLOOKUP($E34,Feuil2!$B:$E,4,0)</f>
        <v>12.8</v>
      </c>
      <c r="AB34" s="28">
        <v>7.1815384615384481</v>
      </c>
      <c r="AC34" s="20">
        <v>0.55717689100655154</v>
      </c>
      <c r="AD34" s="17"/>
      <c r="AE34" s="23" t="e">
        <f t="shared" si="1"/>
        <v>#DIV/0!</v>
      </c>
      <c r="AF34" s="21">
        <v>46.64</v>
      </c>
      <c r="AG34" s="17">
        <f>VLOOKUP($C34,[2]Feuil1!$C$2:$Q$35,15,0)</f>
        <v>46.160000000000004</v>
      </c>
      <c r="AH34" s="28">
        <f t="shared" si="10"/>
        <v>0.47999999999999687</v>
      </c>
      <c r="AI34" s="1">
        <v>-2</v>
      </c>
      <c r="AJ34" s="17"/>
      <c r="AK34" s="23" t="e">
        <f t="shared" si="2"/>
        <v>#DIV/0!</v>
      </c>
      <c r="AL34" s="22">
        <v>175</v>
      </c>
      <c r="AM34" s="17"/>
      <c r="AN34" s="17" t="e">
        <f t="shared" si="3"/>
        <v>#DIV/0!</v>
      </c>
      <c r="AO34" s="2">
        <v>13.7</v>
      </c>
      <c r="AP34" s="17">
        <f>VLOOKUP($E34,[3]Feuil1!$C$3:$M$36,11,0)</f>
        <v>0</v>
      </c>
      <c r="AQ34" s="23" t="e">
        <f t="shared" si="4"/>
        <v>#DIV/0!</v>
      </c>
    </row>
    <row r="35" spans="1:43" x14ac:dyDescent="0.25">
      <c r="A35" s="6" t="s">
        <v>78</v>
      </c>
      <c r="B35" s="6">
        <v>71510</v>
      </c>
      <c r="C35" s="6">
        <v>303103</v>
      </c>
      <c r="D35" s="6" t="s">
        <v>22</v>
      </c>
      <c r="E35" s="6">
        <v>71510</v>
      </c>
      <c r="F35" s="6" t="s">
        <v>66</v>
      </c>
      <c r="G35" s="2">
        <v>230915</v>
      </c>
      <c r="H35" s="17">
        <v>747041</v>
      </c>
      <c r="I35" s="23">
        <f t="shared" si="5"/>
        <v>-0.69089380636404163</v>
      </c>
      <c r="J35" s="2">
        <v>1204357</v>
      </c>
      <c r="K35" s="17">
        <v>3512690</v>
      </c>
      <c r="L35" s="23">
        <f t="shared" si="6"/>
        <v>-0.657141108381326</v>
      </c>
      <c r="M35" s="2">
        <v>401959</v>
      </c>
      <c r="N35" s="17">
        <v>902971</v>
      </c>
      <c r="O35" s="23">
        <f t="shared" si="7"/>
        <v>-0.55484838383513979</v>
      </c>
      <c r="P35" s="2">
        <v>11.97</v>
      </c>
      <c r="Q35" s="28">
        <v>14.52</v>
      </c>
      <c r="R35" s="23">
        <f t="shared" si="8"/>
        <v>-0.17561983471074374</v>
      </c>
      <c r="S35" s="2">
        <v>5.73</v>
      </c>
      <c r="T35" s="17">
        <v>6.98</v>
      </c>
      <c r="U35" s="23">
        <f t="shared" si="9"/>
        <v>-0.1790830945558739</v>
      </c>
      <c r="V35" s="18">
        <v>-244</v>
      </c>
      <c r="W35" s="17">
        <f>VLOOKUP($E35,'[1]Rapport 1'!$C$5:$H$46,6,0)</f>
        <v>-296</v>
      </c>
      <c r="X35" s="26">
        <f t="shared" si="0"/>
        <v>-52</v>
      </c>
      <c r="Y35" s="26">
        <v>3</v>
      </c>
      <c r="Z35" s="19">
        <v>40.5</v>
      </c>
      <c r="AA35" s="17">
        <f>VLOOKUP($E35,Feuil2!$B:$E,4,0)</f>
        <v>-5.2</v>
      </c>
      <c r="AB35" s="28">
        <v>45.7</v>
      </c>
      <c r="AC35" s="20">
        <v>0.51272768412716374</v>
      </c>
      <c r="AD35" s="17"/>
      <c r="AE35" s="23" t="e">
        <f t="shared" si="1"/>
        <v>#DIV/0!</v>
      </c>
      <c r="AF35" s="21">
        <v>49.14</v>
      </c>
      <c r="AG35" s="17">
        <f>VLOOKUP($C35,[2]Feuil1!$C$2:$Q$35,15,0)</f>
        <v>49.56</v>
      </c>
      <c r="AH35" s="28">
        <f t="shared" si="10"/>
        <v>-0.42000000000000171</v>
      </c>
      <c r="AI35" s="1">
        <v>-2</v>
      </c>
      <c r="AJ35" s="17"/>
      <c r="AK35" s="23" t="e">
        <f t="shared" si="2"/>
        <v>#DIV/0!</v>
      </c>
      <c r="AL35" s="22">
        <v>155.55555555555554</v>
      </c>
      <c r="AM35" s="17"/>
      <c r="AN35" s="17" t="e">
        <f t="shared" si="3"/>
        <v>#DIV/0!</v>
      </c>
      <c r="AO35" s="2">
        <v>9.64</v>
      </c>
      <c r="AP35" s="17">
        <f>VLOOKUP($E35,[3]Feuil1!$C$3:$M$36,11,0)</f>
        <v>0</v>
      </c>
      <c r="AQ35" s="23" t="e">
        <f t="shared" si="4"/>
        <v>#DIV/0!</v>
      </c>
    </row>
  </sheetData>
  <autoFilter ref="A1:AQ35" xr:uid="{7FE54BE2-1929-4AAD-9C57-45C90493D13D}">
    <sortState xmlns:xlrd2="http://schemas.microsoft.com/office/spreadsheetml/2017/richdata2" ref="A2:AQ35">
      <sortCondition ref="D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Evolution OD au 062025</vt:lpstr>
      <vt:lpstr>Resp de secteur</vt:lpstr>
      <vt:lpstr>Feuil3</vt:lpstr>
      <vt:lpstr>Feuil4</vt:lpstr>
      <vt:lpstr>Feuil9</vt:lpstr>
      <vt:lpstr>Feuil13</vt:lpstr>
      <vt:lpstr>Feuil14</vt:lpstr>
      <vt:lpstr>Nbr coachs</vt:lpstr>
      <vt:lpstr>Feuil7</vt:lpstr>
      <vt:lpstr>Feuil6</vt:lpstr>
      <vt:lpstr>Feuil5</vt:lpstr>
      <vt:lpstr>Feuil2</vt:lpstr>
      <vt:lpstr>Feuil1</vt:lpstr>
    </vt:vector>
  </TitlesOfParts>
  <Company>Generali Shared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MONIERE Cedric</dc:creator>
  <cp:lastModifiedBy>MONIERE Cedric</cp:lastModifiedBy>
  <dcterms:created xsi:type="dcterms:W3CDTF">2025-01-09T06:38:44Z</dcterms:created>
  <dcterms:modified xsi:type="dcterms:W3CDTF">2025-06-24T12:09:47Z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bf4bb52-9e9d-4296-940a-59002820a53c_Enabled">
    <vt:lpwstr>true</vt:lpwstr>
  </property>
  <property fmtid="{D5CDD505-2E9C-101B-9397-08002B2CF9AE}" pid="3" name="MSIP_Label_5bf4bb52-9e9d-4296-940a-59002820a53c_SetDate">
    <vt:lpwstr>2025-01-09T06:38:51Z</vt:lpwstr>
  </property>
  <property fmtid="{D5CDD505-2E9C-101B-9397-08002B2CF9AE}" pid="4" name="MSIP_Label_5bf4bb52-9e9d-4296-940a-59002820a53c_Method">
    <vt:lpwstr>Standard</vt:lpwstr>
  </property>
  <property fmtid="{D5CDD505-2E9C-101B-9397-08002B2CF9AE}" pid="5" name="MSIP_Label_5bf4bb52-9e9d-4296-940a-59002820a53c_Name">
    <vt:lpwstr>5bf4bb52-9e9d-4296-940a-59002820a53c</vt:lpwstr>
  </property>
  <property fmtid="{D5CDD505-2E9C-101B-9397-08002B2CF9AE}" pid="6" name="MSIP_Label_5bf4bb52-9e9d-4296-940a-59002820a53c_SiteId">
    <vt:lpwstr>cbeb3ecc-6f45-4183-b5a8-088140deae5d</vt:lpwstr>
  </property>
  <property fmtid="{D5CDD505-2E9C-101B-9397-08002B2CF9AE}" pid="7" name="MSIP_Label_5bf4bb52-9e9d-4296-940a-59002820a53c_ActionId">
    <vt:lpwstr>89cde264-ee01-4bb8-a196-ae564c499106</vt:lpwstr>
  </property>
  <property fmtid="{D5CDD505-2E9C-101B-9397-08002B2CF9AE}" pid="8" name="MSIP_Label_5bf4bb52-9e9d-4296-940a-59002820a53c_ContentBits">
    <vt:lpwstr>0</vt:lpwstr>
  </property>
</Properties>
</file>