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pa0367\2025\Compétition\Résultats Sprints\Classement OD\04 2025\"/>
    </mc:Choice>
  </mc:AlternateContent>
  <xr:revisionPtr revIDLastSave="0" documentId="13_ncr:1_{206C4DEA-D04F-46AA-A7D6-6A2DEF499C92}" xr6:coauthVersionLast="47" xr6:coauthVersionMax="47" xr10:uidLastSave="{00000000-0000-0000-0000-000000000000}"/>
  <bookViews>
    <workbookView xWindow="-120" yWindow="-120" windowWidth="25440" windowHeight="15390" xr2:uid="{1CC4B538-65E2-4AFE-B28A-529563BF100A}"/>
  </bookViews>
  <sheets>
    <sheet name="Performance OD au 042025" sheetId="1" r:id="rId1"/>
    <sheet name="Feuil5" sheetId="9" state="hidden" r:id="rId2"/>
    <sheet name="Données" sheetId="8" state="hidden" r:id="rId3"/>
    <sheet name="Feuil3" sheetId="6" state="hidden" r:id="rId4"/>
    <sheet name="Feuil1" sheetId="4" state="hidden" r:id="rId5"/>
    <sheet name="Feuil4" sheetId="7" state="hidden" r:id="rId6"/>
    <sheet name="Multi equipement" sheetId="3" state="hidden" r:id="rId7"/>
  </sheets>
  <externalReferences>
    <externalReference r:id="rId8"/>
    <externalReference r:id="rId9"/>
  </externalReferences>
  <definedNames>
    <definedName name="_xlnm._FilterDatabase" localSheetId="0" hidden="1">'Performance OD au 042025'!$A$13:$AI$13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5" i="1" l="1"/>
  <c r="T17" i="1"/>
  <c r="T18" i="1"/>
  <c r="T16" i="1"/>
  <c r="T21" i="1"/>
  <c r="T19" i="1"/>
  <c r="T22" i="1"/>
  <c r="T26" i="1"/>
  <c r="T20" i="1"/>
  <c r="T25" i="1"/>
  <c r="T23" i="1"/>
  <c r="T28" i="1"/>
  <c r="T24" i="1"/>
  <c r="T27" i="1"/>
  <c r="T30" i="1"/>
  <c r="T29" i="1"/>
  <c r="T33" i="1"/>
  <c r="T32" i="1"/>
  <c r="T34" i="1"/>
  <c r="T31" i="1"/>
  <c r="T36" i="1"/>
  <c r="T37" i="1"/>
  <c r="T35" i="1"/>
  <c r="T41" i="1"/>
  <c r="T40" i="1"/>
  <c r="T39" i="1"/>
  <c r="T38" i="1"/>
  <c r="T46" i="1"/>
  <c r="T42" i="1"/>
  <c r="T43" i="1"/>
  <c r="T47" i="1"/>
  <c r="T44" i="1"/>
  <c r="T45" i="1"/>
  <c r="T14" i="1"/>
  <c r="L15" i="1"/>
  <c r="L17" i="1"/>
  <c r="L18" i="1"/>
  <c r="L16" i="1"/>
  <c r="L21" i="1"/>
  <c r="L19" i="1"/>
  <c r="L22" i="1"/>
  <c r="L26" i="1"/>
  <c r="L20" i="1"/>
  <c r="L25" i="1"/>
  <c r="L23" i="1"/>
  <c r="L28" i="1"/>
  <c r="L24" i="1"/>
  <c r="L27" i="1"/>
  <c r="L30" i="1"/>
  <c r="L29" i="1"/>
  <c r="L33" i="1"/>
  <c r="L32" i="1"/>
  <c r="L34" i="1"/>
  <c r="L31" i="1"/>
  <c r="L36" i="1"/>
  <c r="L37" i="1"/>
  <c r="L35" i="1"/>
  <c r="L41" i="1"/>
  <c r="L40" i="1"/>
  <c r="L39" i="1"/>
  <c r="L38" i="1"/>
  <c r="L46" i="1"/>
  <c r="L42" i="1"/>
  <c r="L43" i="1"/>
  <c r="L47" i="1"/>
  <c r="L44" i="1"/>
  <c r="L45" i="1"/>
  <c r="L14" i="1"/>
  <c r="Y16" i="1"/>
  <c r="Y32" i="1"/>
  <c r="Y40" i="1"/>
  <c r="Y17" i="1"/>
  <c r="Y28" i="1"/>
  <c r="Y43" i="1"/>
  <c r="Y21" i="1"/>
  <c r="Y24" i="1"/>
  <c r="Y42" i="1"/>
  <c r="Y33" i="1"/>
  <c r="Y39" i="1"/>
  <c r="Y34" i="1"/>
  <c r="Y36" i="1"/>
  <c r="Y44" i="1"/>
  <c r="Y20" i="1"/>
  <c r="Y22" i="1"/>
  <c r="Y38" i="1"/>
  <c r="Y19" i="1"/>
  <c r="Y47" i="1"/>
  <c r="Y26" i="1"/>
  <c r="Y30" i="1"/>
  <c r="Y15" i="1"/>
  <c r="Y25" i="1"/>
  <c r="Y45" i="1"/>
  <c r="Y29" i="1"/>
  <c r="Y37" i="1"/>
  <c r="Y14" i="1"/>
  <c r="Y35" i="1"/>
  <c r="Y23" i="1"/>
  <c r="Y18" i="1"/>
  <c r="Y27" i="1"/>
  <c r="Y31" i="1"/>
  <c r="Y41" i="1"/>
  <c r="Y46" i="1"/>
  <c r="AA28" i="1"/>
  <c r="AA43" i="1"/>
  <c r="AA21" i="1"/>
  <c r="AA24" i="1"/>
  <c r="AA42" i="1"/>
  <c r="AA33" i="1"/>
  <c r="AA39" i="1"/>
  <c r="AA34" i="1"/>
  <c r="AA36" i="1"/>
  <c r="AA44" i="1"/>
  <c r="AA20" i="1"/>
  <c r="AA22" i="1"/>
  <c r="AA38" i="1"/>
  <c r="AA19" i="1"/>
  <c r="AA47" i="1"/>
  <c r="AA26" i="1"/>
  <c r="AA30" i="1"/>
  <c r="AA15" i="1"/>
  <c r="AA25" i="1"/>
  <c r="AA45" i="1"/>
  <c r="AA29" i="1"/>
  <c r="AA37" i="1"/>
  <c r="AA14" i="1"/>
  <c r="AA35" i="1"/>
  <c r="AA23" i="1"/>
  <c r="AA18" i="1"/>
  <c r="AA27" i="1"/>
  <c r="AA31" i="1"/>
  <c r="AA41" i="1"/>
  <c r="AA17" i="1"/>
  <c r="AA16" i="1"/>
  <c r="AA32" i="1"/>
  <c r="AA40" i="1"/>
  <c r="AA46" i="1"/>
  <c r="AE28" i="1"/>
  <c r="AE43" i="1"/>
  <c r="AE21" i="1"/>
  <c r="AE24" i="1"/>
  <c r="AE42" i="1"/>
  <c r="AE33" i="1"/>
  <c r="AE39" i="1"/>
  <c r="AE34" i="1"/>
  <c r="AE36" i="1"/>
  <c r="AE44" i="1"/>
  <c r="AE20" i="1"/>
  <c r="AE22" i="1"/>
  <c r="AE38" i="1"/>
  <c r="AE19" i="1"/>
  <c r="AE47" i="1"/>
  <c r="AE26" i="1"/>
  <c r="AE30" i="1"/>
  <c r="AE15" i="1"/>
  <c r="AE25" i="1"/>
  <c r="AE45" i="1"/>
  <c r="AE29" i="1"/>
  <c r="AE37" i="1"/>
  <c r="AE14" i="1"/>
  <c r="AE35" i="1"/>
  <c r="AE23" i="1"/>
  <c r="AE18" i="1"/>
  <c r="AE27" i="1"/>
  <c r="AE31" i="1"/>
  <c r="AE41" i="1"/>
  <c r="AE17" i="1"/>
  <c r="AE16" i="1"/>
  <c r="AE32" i="1"/>
  <c r="AE40" i="1"/>
  <c r="AE46" i="1"/>
  <c r="AC28" i="1" l="1"/>
  <c r="AC43" i="1"/>
  <c r="AC21" i="1"/>
  <c r="AC24" i="1"/>
  <c r="AC42" i="1"/>
  <c r="AC33" i="1"/>
  <c r="AC39" i="1"/>
  <c r="AC34" i="1"/>
  <c r="AC36" i="1"/>
  <c r="AC44" i="1"/>
  <c r="AC20" i="1"/>
  <c r="AC22" i="1"/>
  <c r="AC38" i="1"/>
  <c r="AC19" i="1"/>
  <c r="AC47" i="1"/>
  <c r="AC26" i="1"/>
  <c r="AC30" i="1"/>
  <c r="AC15" i="1"/>
  <c r="AC25" i="1"/>
  <c r="AC45" i="1"/>
  <c r="AC29" i="1"/>
  <c r="AC37" i="1"/>
  <c r="AC14" i="1"/>
  <c r="AC35" i="1"/>
  <c r="AC23" i="1"/>
  <c r="AC18" i="1"/>
  <c r="AC27" i="1"/>
  <c r="AC31" i="1"/>
  <c r="AC41" i="1"/>
  <c r="AC17" i="1"/>
  <c r="AC16" i="1"/>
  <c r="AC32" i="1"/>
  <c r="AC40" i="1"/>
  <c r="AC46" i="1"/>
  <c r="AG46" i="1"/>
  <c r="W22" i="1"/>
  <c r="W19" i="1"/>
  <c r="W20" i="1"/>
  <c r="W35" i="1"/>
  <c r="W16" i="1"/>
  <c r="W25" i="1"/>
  <c r="W14" i="1"/>
  <c r="W18" i="1"/>
  <c r="W32" i="1"/>
  <c r="W24" i="1"/>
  <c r="W31" i="1"/>
  <c r="W34" i="1"/>
  <c r="W46" i="1"/>
  <c r="W28" i="1"/>
  <c r="W43" i="1"/>
  <c r="W23" i="1"/>
  <c r="W47" i="1"/>
  <c r="W21" i="1"/>
  <c r="W39" i="1"/>
  <c r="W45" i="1"/>
  <c r="W29" i="1"/>
  <c r="W33" i="1"/>
  <c r="W15" i="1"/>
  <c r="W37" i="1"/>
  <c r="W40" i="1"/>
  <c r="W26" i="1"/>
  <c r="W30" i="1"/>
  <c r="W27" i="1"/>
  <c r="W38" i="1"/>
  <c r="W44" i="1"/>
  <c r="W41" i="1"/>
  <c r="W42" i="1"/>
  <c r="W36" i="1"/>
  <c r="W17" i="1"/>
  <c r="U22" i="1" l="1"/>
  <c r="U19" i="1"/>
  <c r="U20" i="1"/>
  <c r="U35" i="1"/>
  <c r="U16" i="1"/>
  <c r="U25" i="1"/>
  <c r="U14" i="1"/>
  <c r="U18" i="1"/>
  <c r="U32" i="1"/>
  <c r="U24" i="1"/>
  <c r="U31" i="1"/>
  <c r="U34" i="1"/>
  <c r="U46" i="1"/>
  <c r="U28" i="1"/>
  <c r="U43" i="1"/>
  <c r="U23" i="1"/>
  <c r="U47" i="1"/>
  <c r="U21" i="1"/>
  <c r="U39" i="1"/>
  <c r="U45" i="1"/>
  <c r="U29" i="1"/>
  <c r="U33" i="1"/>
  <c r="U15" i="1"/>
  <c r="U37" i="1"/>
  <c r="U40" i="1"/>
  <c r="U26" i="1"/>
  <c r="U30" i="1"/>
  <c r="U27" i="1"/>
  <c r="U38" i="1"/>
  <c r="U44" i="1"/>
  <c r="U41" i="1"/>
  <c r="U42" i="1"/>
  <c r="U36" i="1"/>
  <c r="U17" i="1"/>
  <c r="S17" i="1" l="1"/>
  <c r="S22" i="1"/>
  <c r="S19" i="1"/>
  <c r="S20" i="1"/>
  <c r="S35" i="1"/>
  <c r="S16" i="1"/>
  <c r="S25" i="1"/>
  <c r="S14" i="1"/>
  <c r="S18" i="1"/>
  <c r="S32" i="1"/>
  <c r="S24" i="1"/>
  <c r="S31" i="1"/>
  <c r="S34" i="1"/>
  <c r="S46" i="1"/>
  <c r="S28" i="1"/>
  <c r="S43" i="1"/>
  <c r="S23" i="1"/>
  <c r="S47" i="1"/>
  <c r="S21" i="1"/>
  <c r="S39" i="1"/>
  <c r="S45" i="1"/>
  <c r="S29" i="1"/>
  <c r="S33" i="1"/>
  <c r="S15" i="1"/>
  <c r="S37" i="1"/>
  <c r="S40" i="1"/>
  <c r="S26" i="1"/>
  <c r="S30" i="1"/>
  <c r="S27" i="1"/>
  <c r="S38" i="1"/>
  <c r="S44" i="1"/>
  <c r="S41" i="1"/>
  <c r="S42" i="1"/>
  <c r="S36" i="1"/>
  <c r="Q22" i="1"/>
  <c r="Q19" i="1"/>
  <c r="Q20" i="1"/>
  <c r="Q35" i="1"/>
  <c r="Q16" i="1"/>
  <c r="Q25" i="1"/>
  <c r="Q14" i="1"/>
  <c r="Q18" i="1"/>
  <c r="Q32" i="1"/>
  <c r="Q24" i="1"/>
  <c r="Q31" i="1"/>
  <c r="Q34" i="1"/>
  <c r="Q46" i="1"/>
  <c r="Q28" i="1"/>
  <c r="Q43" i="1"/>
  <c r="Q23" i="1"/>
  <c r="Q47" i="1"/>
  <c r="Q21" i="1"/>
  <c r="Q39" i="1"/>
  <c r="Q45" i="1"/>
  <c r="Q29" i="1"/>
  <c r="Q33" i="1"/>
  <c r="Q15" i="1"/>
  <c r="Q37" i="1"/>
  <c r="Q40" i="1"/>
  <c r="Q26" i="1"/>
  <c r="Q30" i="1"/>
  <c r="Q27" i="1"/>
  <c r="Q38" i="1"/>
  <c r="Q44" i="1"/>
  <c r="Q41" i="1"/>
  <c r="Q42" i="1"/>
  <c r="Q36" i="1"/>
  <c r="Q17" i="1"/>
  <c r="O17" i="1"/>
  <c r="AG22" i="1"/>
  <c r="AG19" i="1"/>
  <c r="AG20" i="1"/>
  <c r="AG35" i="1"/>
  <c r="AG16" i="1"/>
  <c r="AG25" i="1"/>
  <c r="AG14" i="1"/>
  <c r="AG18" i="1"/>
  <c r="AG32" i="1"/>
  <c r="AG24" i="1"/>
  <c r="AG31" i="1"/>
  <c r="AG34" i="1"/>
  <c r="AG28" i="1"/>
  <c r="AG43" i="1"/>
  <c r="AG23" i="1"/>
  <c r="AG47" i="1"/>
  <c r="AG21" i="1"/>
  <c r="AG39" i="1"/>
  <c r="AG45" i="1"/>
  <c r="AG29" i="1"/>
  <c r="AG33" i="1"/>
  <c r="AG15" i="1"/>
  <c r="AG37" i="1"/>
  <c r="AG40" i="1"/>
  <c r="AG26" i="1"/>
  <c r="AG30" i="1"/>
  <c r="AG27" i="1"/>
  <c r="AG38" i="1"/>
  <c r="AG44" i="1"/>
  <c r="AG41" i="1"/>
  <c r="AG42" i="1"/>
  <c r="AG36" i="1"/>
  <c r="AG17" i="1"/>
  <c r="O30" i="1" l="1"/>
  <c r="O31" i="1"/>
  <c r="O41" i="1"/>
  <c r="O37" i="1"/>
  <c r="O42" i="1"/>
  <c r="O20" i="1"/>
  <c r="O39" i="1"/>
  <c r="O43" i="1"/>
  <c r="O26" i="1"/>
  <c r="O21" i="1"/>
  <c r="O23" i="1"/>
  <c r="O47" i="1"/>
  <c r="O18" i="1"/>
  <c r="O24" i="1"/>
  <c r="O40" i="1"/>
  <c r="O22" i="1"/>
  <c r="O14" i="1"/>
  <c r="O15" i="1"/>
  <c r="O19" i="1"/>
  <c r="O36" i="1"/>
  <c r="O32" i="1"/>
  <c r="O44" i="1"/>
  <c r="O33" i="1"/>
  <c r="O28" i="1"/>
  <c r="O25" i="1"/>
  <c r="O29" i="1"/>
  <c r="O16" i="1"/>
  <c r="O38" i="1"/>
  <c r="O46" i="1"/>
  <c r="O27" i="1"/>
  <c r="O45" i="1"/>
  <c r="O34" i="1"/>
  <c r="O35" i="1"/>
  <c r="M42" i="1" l="1"/>
  <c r="I44" i="1"/>
  <c r="M37" i="1"/>
  <c r="M18" i="1"/>
  <c r="K20" i="1"/>
  <c r="I33" i="1"/>
  <c r="M23" i="1"/>
  <c r="M38" i="1"/>
  <c r="M29" i="1"/>
  <c r="M46" i="1"/>
  <c r="M16" i="1"/>
  <c r="M26" i="1"/>
  <c r="M21" i="1"/>
  <c r="M24" i="1"/>
  <c r="M19" i="1"/>
  <c r="M14" i="1"/>
  <c r="M17" i="1"/>
  <c r="M27" i="1"/>
  <c r="M45" i="1"/>
  <c r="M34" i="1"/>
  <c r="M35" i="1"/>
  <c r="M36" i="1"/>
  <c r="M40" i="1"/>
  <c r="M47" i="1"/>
  <c r="M32" i="1"/>
  <c r="M22" i="1"/>
  <c r="M41" i="1"/>
  <c r="M43" i="1"/>
  <c r="M44" i="1"/>
  <c r="M33" i="1"/>
  <c r="M28" i="1"/>
  <c r="M25" i="1"/>
  <c r="M15" i="1"/>
  <c r="M30" i="1"/>
  <c r="M39" i="1"/>
  <c r="M31" i="1"/>
  <c r="M20" i="1"/>
  <c r="K31" i="1"/>
  <c r="K17" i="1"/>
  <c r="I38" i="1"/>
  <c r="K26" i="1"/>
  <c r="I29" i="1"/>
  <c r="K21" i="1"/>
  <c r="I46" i="1"/>
  <c r="K24" i="1"/>
  <c r="I16" i="1"/>
  <c r="K19" i="1"/>
  <c r="I28" i="1"/>
  <c r="K41" i="1"/>
  <c r="I26" i="1"/>
  <c r="K15" i="1"/>
  <c r="I21" i="1"/>
  <c r="K43" i="1"/>
  <c r="I24" i="1"/>
  <c r="K14" i="1"/>
  <c r="I19" i="1"/>
  <c r="K30" i="1"/>
  <c r="I41" i="1"/>
  <c r="K27" i="1"/>
  <c r="I15" i="1"/>
  <c r="K45" i="1"/>
  <c r="I43" i="1"/>
  <c r="K34" i="1"/>
  <c r="I14" i="1"/>
  <c r="K35" i="1"/>
  <c r="K36" i="1"/>
  <c r="I27" i="1"/>
  <c r="K40" i="1"/>
  <c r="I45" i="1"/>
  <c r="K47" i="1"/>
  <c r="I34" i="1"/>
  <c r="K32" i="1"/>
  <c r="I35" i="1"/>
  <c r="K22" i="1"/>
  <c r="K39" i="1"/>
  <c r="I36" i="1"/>
  <c r="K44" i="1"/>
  <c r="I40" i="1"/>
  <c r="K33" i="1"/>
  <c r="I47" i="1"/>
  <c r="K28" i="1"/>
  <c r="I32" i="1"/>
  <c r="K25" i="1"/>
  <c r="I22" i="1"/>
  <c r="I25" i="1"/>
  <c r="K42" i="1"/>
  <c r="I30" i="1"/>
  <c r="K37" i="1"/>
  <c r="I39" i="1"/>
  <c r="K23" i="1"/>
  <c r="I31" i="1"/>
  <c r="K18" i="1"/>
  <c r="I20" i="1"/>
  <c r="I17" i="1"/>
  <c r="I42" i="1"/>
  <c r="K38" i="1"/>
  <c r="I37" i="1"/>
  <c r="K29" i="1"/>
  <c r="I23" i="1"/>
  <c r="K46" i="1"/>
  <c r="I18" i="1"/>
  <c r="K16" i="1"/>
  <c r="AH14" i="1" l="1"/>
  <c r="AH27" i="1"/>
  <c r="AH43" i="1"/>
  <c r="AH18" i="1"/>
  <c r="AH24" i="1"/>
  <c r="AH20" i="1"/>
  <c r="AH34" i="1"/>
  <c r="AH15" i="1"/>
  <c r="AH23" i="1"/>
  <c r="AH31" i="1"/>
  <c r="AH35" i="1"/>
  <c r="AH30" i="1"/>
  <c r="AH40" i="1"/>
  <c r="AH42" i="1"/>
  <c r="AH32" i="1"/>
  <c r="AH26" i="1"/>
  <c r="AH47" i="1"/>
  <c r="AH19" i="1"/>
  <c r="AH28" i="1"/>
  <c r="AH38" i="1"/>
  <c r="AH16" i="1"/>
  <c r="AH33" i="1"/>
  <c r="AH17" i="1"/>
  <c r="AH25" i="1"/>
  <c r="AH45" i="1"/>
  <c r="AH22" i="1"/>
  <c r="AH36" i="1"/>
  <c r="AH21" i="1"/>
  <c r="AH46" i="1"/>
  <c r="AH41" i="1"/>
  <c r="AH29" i="1"/>
  <c r="AH44" i="1"/>
  <c r="AH37" i="1"/>
  <c r="AH39" i="1"/>
  <c r="AI39" i="1" l="1"/>
  <c r="AI22" i="1"/>
  <c r="AI19" i="1"/>
  <c r="AI35" i="1"/>
  <c r="AI45" i="1"/>
  <c r="AI14" i="1"/>
  <c r="AI31" i="1"/>
  <c r="AI44" i="1"/>
  <c r="AI25" i="1"/>
  <c r="AI47" i="1"/>
  <c r="AI23" i="1"/>
  <c r="AI29" i="1"/>
  <c r="AI41" i="1"/>
  <c r="AI20" i="1"/>
  <c r="AI46" i="1"/>
  <c r="AI16" i="1"/>
  <c r="AI42" i="1"/>
  <c r="AI18" i="1"/>
  <c r="AI34" i="1"/>
  <c r="AI17" i="1"/>
  <c r="AI27" i="1"/>
  <c r="AI33" i="1"/>
  <c r="AI21" i="1"/>
  <c r="AI38" i="1"/>
  <c r="AI40" i="1"/>
  <c r="AI24" i="1"/>
  <c r="AI37" i="1"/>
  <c r="AI26" i="1"/>
  <c r="AI32" i="1"/>
  <c r="AI36" i="1"/>
  <c r="AI28" i="1"/>
  <c r="AI30" i="1"/>
  <c r="AI43" i="1"/>
  <c r="AI15" i="1"/>
  <c r="AJ14" i="1" l="1"/>
  <c r="AK14" i="1" s="1"/>
</calcChain>
</file>

<file path=xl/sharedStrings.xml><?xml version="1.0" encoding="utf-8"?>
<sst xmlns="http://schemas.openxmlformats.org/spreadsheetml/2006/main" count="611" uniqueCount="222">
  <si>
    <t>Région</t>
  </si>
  <si>
    <t>Ref OD</t>
  </si>
  <si>
    <t>OD</t>
  </si>
  <si>
    <t>IMD</t>
  </si>
  <si>
    <t>Calcul du rang</t>
  </si>
  <si>
    <t>Total des rangs Performance</t>
  </si>
  <si>
    <t>Classement</t>
  </si>
  <si>
    <t>OD VAR - BOUCHES DU RHONE</t>
  </si>
  <si>
    <t>OD ILLE ET VILAINE-COTES D'ARMOR</t>
  </si>
  <si>
    <t>OD ISERE ALBERTVILLE</t>
  </si>
  <si>
    <t>OD HAUTE SAVOIE AIN JURA AIX LES BAINS</t>
  </si>
  <si>
    <t>OD RHONE</t>
  </si>
  <si>
    <t>OD VAUCLUSE - DROME - ARDECHE - GARD</t>
  </si>
  <si>
    <t>OD MOSELLE - MEURTHE ET MOSELLE</t>
  </si>
  <si>
    <t>OD PUY DE DOME - LOIRE - HAUTE LOIRE</t>
  </si>
  <si>
    <t>OD SEINE ET MARNE - YONNE</t>
  </si>
  <si>
    <t>OD VOSGES-HT RHIN-TR BEL-DOUBS-HTE MARNE</t>
  </si>
  <si>
    <t>OD BAS RHIN - MOSELLE</t>
  </si>
  <si>
    <t>OD SOMME - OISE - AISNE</t>
  </si>
  <si>
    <t>OD FINISTERE - MORBIHAN</t>
  </si>
  <si>
    <t>OD ALLIER-SAONE &amp; LOIRE-NIEVRE-COTE D'OR</t>
  </si>
  <si>
    <t>OD ALPES MARITIMES</t>
  </si>
  <si>
    <t>OD ARDENNES - MARNE - MEUSE - AUBE</t>
  </si>
  <si>
    <t>OD SARTHE - MAINE ET LOIRE</t>
  </si>
  <si>
    <t>OD LANDES-PYRENEES-GERS-HTE GARONNE SUD</t>
  </si>
  <si>
    <t>OD AVEYRON-HERAULT-AUDE-PYRENEES ORIENT.</t>
  </si>
  <si>
    <t>OD ESSONNE - LOIRET</t>
  </si>
  <si>
    <t>OD NORD ARTOIS</t>
  </si>
  <si>
    <t>OD NORD LILLE</t>
  </si>
  <si>
    <t>OD CHARENTES-VIENNES-DEUX SEVRES</t>
  </si>
  <si>
    <t>OD MANCHE - CALVADOS - ORNE - MAYENNE</t>
  </si>
  <si>
    <t>OD NORD LITTORAL</t>
  </si>
  <si>
    <t>OD YVELINES - EURE ET LOIR</t>
  </si>
  <si>
    <t>OD LOIRE ATLANTIQUE - VENDEE</t>
  </si>
  <si>
    <t>OD LOT-TARN-TARN ET GARONNE-HTE GARONNE</t>
  </si>
  <si>
    <t>OD SEINE MARITIME</t>
  </si>
  <si>
    <t>OD INDRE-INDRE &amp; LOIRE-CHER-LOIR &amp; CHER</t>
  </si>
  <si>
    <t>OD GRAND PARIS 75-92-93-94</t>
  </si>
  <si>
    <t>OD VAL D'OISE - EURE</t>
  </si>
  <si>
    <t>OD BOUCHES DU RHONE</t>
  </si>
  <si>
    <t>OD GIRONDE - DORDOGNE</t>
  </si>
  <si>
    <t>FABIO FRACASSETTI</t>
  </si>
  <si>
    <t>PABLO LECOQ</t>
  </si>
  <si>
    <t>CHRISTOPHE CLEMENT</t>
  </si>
  <si>
    <t>BAPTISTE CHIKLI</t>
  </si>
  <si>
    <t>NICOLAS THIALLET</t>
  </si>
  <si>
    <t>FABRIZIA LEGGER</t>
  </si>
  <si>
    <t>SYLVAIN GATHELIER</t>
  </si>
  <si>
    <t>NICOLAS LEVEQUE</t>
  </si>
  <si>
    <t>PIERRICK MORTIER</t>
  </si>
  <si>
    <t>SAMUEL TRAGEL</t>
  </si>
  <si>
    <t>PIERRE FRANCOIS LAURA</t>
  </si>
  <si>
    <t>JONATHAN HENNICOTTE</t>
  </si>
  <si>
    <t>GUILLAUME LAUZANAS</t>
  </si>
  <si>
    <t>SYLVAIN KERLOC H</t>
  </si>
  <si>
    <t>GREGORY BACQUET</t>
  </si>
  <si>
    <t>BERENGERE CORVELLEC</t>
  </si>
  <si>
    <t>MARYAN HARY</t>
  </si>
  <si>
    <t>FRANCK ZENOU</t>
  </si>
  <si>
    <t>FREDERIC MARTINELLI</t>
  </si>
  <si>
    <t>NICOLAS PHILIPPE</t>
  </si>
  <si>
    <t>WILLY FASQUEL</t>
  </si>
  <si>
    <t>GUILLAUME LIOPE</t>
  </si>
  <si>
    <t>SEBASTIEN PLANCON</t>
  </si>
  <si>
    <t>BERNARD GERONIMI</t>
  </si>
  <si>
    <t>JEROME TEISSIER</t>
  </si>
  <si>
    <t>JOHANN GUIHARD</t>
  </si>
  <si>
    <t>JONATHAN THIEBAUD</t>
  </si>
  <si>
    <t>SEBASTIEN COTE</t>
  </si>
  <si>
    <t>AURELIE DEVILLIER</t>
  </si>
  <si>
    <t>DAPHNEE JULLION</t>
  </si>
  <si>
    <t>DAVID BOURE</t>
  </si>
  <si>
    <t>JULIEN KARIGER</t>
  </si>
  <si>
    <t>FLAVIEN QUIROSA</t>
  </si>
  <si>
    <t>Folio</t>
  </si>
  <si>
    <t>Prime PP Cumulée</t>
  </si>
  <si>
    <t>Prime PU Cumulée</t>
  </si>
  <si>
    <t>Prime PR PP Cumulée</t>
  </si>
  <si>
    <t>Performance Business</t>
  </si>
  <si>
    <t xml:space="preserve">Prvt en actes </t>
  </si>
  <si>
    <t>Prvt en prime PR</t>
  </si>
  <si>
    <t>Prvt en contrats PSG</t>
  </si>
  <si>
    <t>Taux de 
Multi équipement
( % Tx France)</t>
  </si>
  <si>
    <t>Solde portefeuille</t>
  </si>
  <si>
    <t>RNPS</t>
  </si>
  <si>
    <t>Développement du portefeuille</t>
  </si>
  <si>
    <t>Solde d'effectif</t>
  </si>
  <si>
    <t>Taux de rétention sur les embauches de l'année n et n-1</t>
  </si>
  <si>
    <t>Prvt en actes du G1</t>
  </si>
  <si>
    <t>Développement des effectifs</t>
  </si>
  <si>
    <t>R GS</t>
  </si>
  <si>
    <t>R GO</t>
  </si>
  <si>
    <t>R IFN</t>
  </si>
  <si>
    <t>R CE</t>
  </si>
  <si>
    <t>Réf OD</t>
  </si>
  <si>
    <t>cumul émis avril 2025</t>
  </si>
  <si>
    <t>Rang Primes PR</t>
  </si>
  <si>
    <t>Régions</t>
  </si>
  <si>
    <t>Organisations 
Développement</t>
  </si>
  <si>
    <t>Effectif Resp. de Secteur</t>
  </si>
  <si>
    <t>Primes de Référence</t>
  </si>
  <si>
    <t>Primes PP</t>
  </si>
  <si>
    <t>Primes PU</t>
  </si>
  <si>
    <t>Primes PUF</t>
  </si>
  <si>
    <t>Total contrats</t>
  </si>
  <si>
    <t>PPE</t>
  </si>
  <si>
    <t>PPP</t>
  </si>
  <si>
    <t>SANTE</t>
  </si>
  <si>
    <t>GAV</t>
  </si>
  <si>
    <t>IRD</t>
  </si>
  <si>
    <t>PU</t>
  </si>
  <si>
    <t>mix 
produits 
Vie</t>
  </si>
  <si>
    <t>Nvx Clients</t>
  </si>
  <si>
    <t>Effectif n - 1</t>
  </si>
  <si>
    <t>Effectif début mois</t>
  </si>
  <si>
    <t>2025 vs 2024</t>
  </si>
  <si>
    <t>Objectif PR 2025</t>
  </si>
  <si>
    <t>2025 vs Objectif 2025</t>
  </si>
  <si>
    <t>écart 
émis 
présentés</t>
  </si>
  <si>
    <t>Objectif PP 2025</t>
  </si>
  <si>
    <t>Objectif PU 2025</t>
  </si>
  <si>
    <t>Objectif PUF 2025</t>
  </si>
  <si>
    <t>Ecart 
émis 
présentés</t>
  </si>
  <si>
    <t>45748 700023</t>
  </si>
  <si>
    <t>45383 700023</t>
  </si>
  <si>
    <t>RGS</t>
  </si>
  <si>
    <t>45748 71255</t>
  </si>
  <si>
    <t>45383 71255</t>
  </si>
  <si>
    <t>45748 71174</t>
  </si>
  <si>
    <t>45383 71174</t>
  </si>
  <si>
    <t>45748 70067</t>
  </si>
  <si>
    <t>45383 70067</t>
  </si>
  <si>
    <t>45748 70930</t>
  </si>
  <si>
    <t>45383 70930</t>
  </si>
  <si>
    <t>45748 71050</t>
  </si>
  <si>
    <t>45383 71050</t>
  </si>
  <si>
    <t>RGO</t>
  </si>
  <si>
    <t>45748 71507</t>
  </si>
  <si>
    <t>45383 71507</t>
  </si>
  <si>
    <t>RCE</t>
  </si>
  <si>
    <t>45748 71594</t>
  </si>
  <si>
    <t>45383 71594</t>
  </si>
  <si>
    <t>45748 71592</t>
  </si>
  <si>
    <t>45383 71592</t>
  </si>
  <si>
    <t>45748 71239</t>
  </si>
  <si>
    <t>45383 71239</t>
  </si>
  <si>
    <t>45748 71031</t>
  </si>
  <si>
    <t>45383 71031</t>
  </si>
  <si>
    <t>RIFN</t>
  </si>
  <si>
    <t>45748 71024</t>
  </si>
  <si>
    <t>45383 71024</t>
  </si>
  <si>
    <t>45748 71159</t>
  </si>
  <si>
    <t>45383 71159</t>
  </si>
  <si>
    <t>45748 71595</t>
  </si>
  <si>
    <t>45383 71595</t>
  </si>
  <si>
    <t>45748 71607</t>
  </si>
  <si>
    <t>45383 71607</t>
  </si>
  <si>
    <t>45748 71063</t>
  </si>
  <si>
    <t>45383 71063</t>
  </si>
  <si>
    <t>45748 71054</t>
  </si>
  <si>
    <t>45383 71054</t>
  </si>
  <si>
    <t>45748 71276</t>
  </si>
  <si>
    <t>45383 71276</t>
  </si>
  <si>
    <t>45748 71188</t>
  </si>
  <si>
    <t>45383 71188</t>
  </si>
  <si>
    <t>45748 71248</t>
  </si>
  <si>
    <t>45383 71248</t>
  </si>
  <si>
    <t>45748 70066</t>
  </si>
  <si>
    <t>45383 70066</t>
  </si>
  <si>
    <t>45748 71270</t>
  </si>
  <si>
    <t>45383 71270</t>
  </si>
  <si>
    <t>45748 71045</t>
  </si>
  <si>
    <t>45383 71045</t>
  </si>
  <si>
    <t>45748 71505</t>
  </si>
  <si>
    <t>45383 71505</t>
  </si>
  <si>
    <t>45748 71506</t>
  </si>
  <si>
    <t>45383 71506</t>
  </si>
  <si>
    <t>45748 71662</t>
  </si>
  <si>
    <t>45383 71662</t>
  </si>
  <si>
    <t>45748 71591</t>
  </si>
  <si>
    <t>45383 71591</t>
  </si>
  <si>
    <t>45748 71139</t>
  </si>
  <si>
    <t>45383 71139</t>
  </si>
  <si>
    <t>45748 71129</t>
  </si>
  <si>
    <t>45383 71129</t>
  </si>
  <si>
    <t>45748 71252</t>
  </si>
  <si>
    <t>45383 71252</t>
  </si>
  <si>
    <t>45748 71606</t>
  </si>
  <si>
    <t>45383 71606</t>
  </si>
  <si>
    <t>45748 71510</t>
  </si>
  <si>
    <t>45383 71510</t>
  </si>
  <si>
    <t>45748 71602</t>
  </si>
  <si>
    <t>45383 71602</t>
  </si>
  <si>
    <t>45748 71601</t>
  </si>
  <si>
    <t>45383 71601</t>
  </si>
  <si>
    <t/>
  </si>
  <si>
    <t>45748 R GS</t>
  </si>
  <si>
    <t>45383 R GS</t>
  </si>
  <si>
    <t>45748 R IFN</t>
  </si>
  <si>
    <t>45383 R IFN</t>
  </si>
  <si>
    <t>45748 R GO</t>
  </si>
  <si>
    <t>45383 R GO</t>
  </si>
  <si>
    <t>45748 R CE</t>
  </si>
  <si>
    <t>45383 R CE</t>
  </si>
  <si>
    <t>45748 France</t>
  </si>
  <si>
    <t>45383 France</t>
  </si>
  <si>
    <t>France</t>
  </si>
  <si>
    <t>par jour ouvré</t>
  </si>
  <si>
    <t>Suivi des objectifs</t>
  </si>
  <si>
    <t>Objectif 
PR</t>
  </si>
  <si>
    <t>Réalisé</t>
  </si>
  <si>
    <t>Réalisé
%</t>
  </si>
  <si>
    <t>Objectif 
PP</t>
  </si>
  <si>
    <t>Objectif 
PU</t>
  </si>
  <si>
    <t>Objectif 
PUF</t>
  </si>
  <si>
    <t>REF OD</t>
  </si>
  <si>
    <t>Orga. de développement</t>
  </si>
  <si>
    <t xml:space="preserve">Réponses Mensuelles </t>
  </si>
  <si>
    <t>Score Mensuel</t>
  </si>
  <si>
    <t>Réponses cumulées</t>
  </si>
  <si>
    <t>Score cumulé</t>
  </si>
  <si>
    <t>Taux de 
Chutes 6, 12, 18 et 24 mois
(53,01 % Tx France)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</si>
</sst>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\ yyyy"/>
    <numFmt numFmtId="165" formatCode="#,##0.0"/>
    <numFmt numFmtId="166" formatCode="0.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b/>
      <sz val="10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9"/>
      <name val="Tahoma"/>
      <family val="2"/>
    </font>
    <font>
      <sz val="9"/>
      <color indexed="9"/>
      <name val="Tahoma"/>
      <family val="2"/>
    </font>
    <font>
      <sz val="14"/>
      <name val="Tahoma"/>
      <family val="2"/>
    </font>
    <font>
      <sz val="14"/>
      <color indexed="9"/>
      <name val="Tahoma"/>
      <family val="2"/>
    </font>
    <font>
      <b/>
      <sz val="14"/>
      <color indexed="56"/>
      <name val="Tahoma"/>
      <family val="2"/>
    </font>
    <font>
      <b/>
      <sz val="10"/>
      <color theme="0"/>
      <name val="Calibri"/>
      <family val="2"/>
      <scheme val="minor"/>
    </font>
    <font>
      <b/>
      <sz val="10"/>
      <color rgb="FF66FFFF"/>
      <name val="Calibri"/>
      <family val="2"/>
      <scheme val="minor"/>
    </font>
    <font>
      <sz val="9"/>
      <color rgb="FFFFFF00"/>
      <name val="Tahoma"/>
      <family val="2"/>
    </font>
    <font>
      <b/>
      <sz val="10"/>
      <color rgb="FFFFFF00"/>
      <name val="Calibri"/>
      <family val="2"/>
      <scheme val="minor"/>
    </font>
    <font>
      <b/>
      <sz val="9"/>
      <name val="Tahoma"/>
      <family val="2"/>
    </font>
    <font>
      <sz val="9"/>
      <name val="Arial"/>
      <family val="2"/>
    </font>
    <font>
      <b/>
      <sz val="10"/>
      <color indexed="9"/>
      <name val="Tahoma"/>
      <family val="2"/>
    </font>
    <font>
      <b/>
      <sz val="9"/>
      <color theme="0"/>
      <name val="Tahoma"/>
      <family val="2"/>
    </font>
    <font>
      <b/>
      <sz val="9"/>
      <color rgb="FFFF0000"/>
      <name val="Tahoma"/>
      <family val="2"/>
    </font>
    <font>
      <b/>
      <sz val="9"/>
      <color rgb="FFFFFF00"/>
      <name val="Tahoma"/>
      <family val="2"/>
    </font>
    <font>
      <b/>
      <sz val="9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theme="0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9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2" fillId="0" borderId="0"/>
    <xf numFmtId="9" fontId="8" fillId="0" borderId="0" applyFont="0" applyFill="0" applyBorder="0" applyAlignment="0" applyProtection="0"/>
  </cellStyleXfs>
  <cellXfs count="118">
    <xf numFmtId="0" fontId="0" fillId="0" borderId="0" xfId="0"/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 wrapText="1"/>
    </xf>
    <xf numFmtId="0" fontId="3" fillId="4" borderId="3" xfId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5" fillId="8" borderId="6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2" fontId="3" fillId="4" borderId="0" xfId="1" applyNumberFormat="1" applyFont="1" applyFill="1" applyAlignment="1">
      <alignment horizontal="center" vertical="center" wrapText="1"/>
    </xf>
    <xf numFmtId="10" fontId="0" fillId="0" borderId="0" xfId="0" applyNumberFormat="1"/>
    <xf numFmtId="10" fontId="5" fillId="2" borderId="3" xfId="1" applyNumberFormat="1" applyFont="1" applyFill="1" applyBorder="1" applyAlignment="1">
      <alignment horizontal="center" vertical="center" wrapText="1"/>
    </xf>
    <xf numFmtId="10" fontId="4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164" fontId="12" fillId="0" borderId="0" xfId="0" applyNumberFormat="1" applyFont="1"/>
    <xf numFmtId="0" fontId="12" fillId="0" borderId="0" xfId="0" applyFont="1"/>
    <xf numFmtId="164" fontId="13" fillId="0" borderId="0" xfId="0" applyNumberFormat="1" applyFont="1"/>
    <xf numFmtId="164" fontId="14" fillId="0" borderId="0" xfId="0" applyNumberFormat="1" applyFont="1"/>
    <xf numFmtId="0" fontId="14" fillId="0" borderId="0" xfId="0" applyFont="1"/>
    <xf numFmtId="164" fontId="16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7" fillId="10" borderId="10" xfId="0" applyFont="1" applyFill="1" applyBorder="1" applyAlignment="1">
      <alignment horizontal="center" vertical="center" wrapText="1"/>
    </xf>
    <xf numFmtId="0" fontId="18" fillId="10" borderId="10" xfId="0" applyFont="1" applyFill="1" applyBorder="1" applyAlignment="1">
      <alignment horizontal="center" vertical="center" wrapText="1"/>
    </xf>
    <xf numFmtId="0" fontId="13" fillId="10" borderId="13" xfId="0" applyFont="1" applyFill="1" applyBorder="1" applyAlignment="1">
      <alignment horizontal="center" wrapText="1"/>
    </xf>
    <xf numFmtId="164" fontId="12" fillId="0" borderId="0" xfId="0" applyNumberFormat="1" applyFont="1" applyAlignment="1">
      <alignment horizontal="center"/>
    </xf>
    <xf numFmtId="0" fontId="17" fillId="10" borderId="13" xfId="0" applyFont="1" applyFill="1" applyBorder="1" applyAlignment="1">
      <alignment horizontal="center" vertical="center" wrapText="1"/>
    </xf>
    <xf numFmtId="0" fontId="20" fillId="10" borderId="13" xfId="0" applyFont="1" applyFill="1" applyBorder="1" applyAlignment="1">
      <alignment horizontal="center" vertical="center" wrapText="1"/>
    </xf>
    <xf numFmtId="164" fontId="13" fillId="10" borderId="8" xfId="0" applyNumberFormat="1" applyFont="1" applyFill="1" applyBorder="1" applyAlignment="1">
      <alignment horizontal="center"/>
    </xf>
    <xf numFmtId="164" fontId="13" fillId="10" borderId="13" xfId="0" applyNumberFormat="1" applyFont="1" applyFill="1" applyBorder="1" applyAlignment="1">
      <alignment horizontal="center" vertical="center"/>
    </xf>
    <xf numFmtId="0" fontId="13" fillId="10" borderId="15" xfId="0" applyFont="1" applyFill="1" applyBorder="1" applyAlignment="1">
      <alignment horizontal="center" vertical="center" wrapText="1"/>
    </xf>
    <xf numFmtId="0" fontId="17" fillId="11" borderId="13" xfId="0" applyFont="1" applyFill="1" applyBorder="1" applyAlignment="1">
      <alignment horizontal="center" vertical="center" wrapText="1"/>
    </xf>
    <xf numFmtId="0" fontId="20" fillId="11" borderId="13" xfId="0" applyFont="1" applyFill="1" applyBorder="1" applyAlignment="1">
      <alignment horizontal="center" vertical="center" wrapText="1"/>
    </xf>
    <xf numFmtId="0" fontId="13" fillId="10" borderId="13" xfId="0" applyFont="1" applyFill="1" applyBorder="1" applyAlignment="1">
      <alignment horizontal="center" vertical="center" wrapText="1"/>
    </xf>
    <xf numFmtId="164" fontId="13" fillId="10" borderId="13" xfId="0" applyNumberFormat="1" applyFont="1" applyFill="1" applyBorder="1" applyAlignment="1">
      <alignment horizontal="center"/>
    </xf>
    <xf numFmtId="0" fontId="13" fillId="10" borderId="13" xfId="0" applyFont="1" applyFill="1" applyBorder="1" applyAlignment="1">
      <alignment horizontal="left" wrapText="1"/>
    </xf>
    <xf numFmtId="164" fontId="13" fillId="10" borderId="13" xfId="0" applyNumberFormat="1" applyFont="1" applyFill="1" applyBorder="1" applyAlignment="1">
      <alignment horizontal="center" wrapText="1"/>
    </xf>
    <xf numFmtId="0" fontId="13" fillId="10" borderId="11" xfId="0" applyFont="1" applyFill="1" applyBorder="1" applyAlignment="1">
      <alignment horizontal="center" wrapText="1"/>
    </xf>
    <xf numFmtId="164" fontId="13" fillId="10" borderId="16" xfId="0" applyNumberFormat="1" applyFont="1" applyFill="1" applyBorder="1" applyAlignment="1">
      <alignment horizontal="left" wrapText="1"/>
    </xf>
    <xf numFmtId="3" fontId="12" fillId="0" borderId="17" xfId="0" applyNumberFormat="1" applyFont="1" applyBorder="1" applyAlignment="1">
      <alignment horizontal="center" vertical="center"/>
    </xf>
    <xf numFmtId="3" fontId="12" fillId="0" borderId="18" xfId="0" applyNumberFormat="1" applyFont="1" applyBorder="1" applyAlignment="1">
      <alignment vertical="center"/>
    </xf>
    <xf numFmtId="9" fontId="12" fillId="0" borderId="18" xfId="2" applyFont="1" applyBorder="1" applyAlignment="1">
      <alignment horizontal="center" vertical="center"/>
    </xf>
    <xf numFmtId="3" fontId="12" fillId="0" borderId="18" xfId="2" applyNumberFormat="1" applyFont="1" applyBorder="1" applyAlignment="1">
      <alignment vertical="center"/>
    </xf>
    <xf numFmtId="9" fontId="12" fillId="0" borderId="18" xfId="2" applyFont="1" applyBorder="1" applyAlignment="1">
      <alignment vertical="center"/>
    </xf>
    <xf numFmtId="165" fontId="12" fillId="0" borderId="18" xfId="0" applyNumberFormat="1" applyFont="1" applyBorder="1" applyAlignment="1">
      <alignment vertical="center"/>
    </xf>
    <xf numFmtId="165" fontId="12" fillId="0" borderId="18" xfId="2" applyNumberFormat="1" applyFont="1" applyBorder="1" applyAlignment="1">
      <alignment vertical="center"/>
    </xf>
    <xf numFmtId="165" fontId="12" fillId="0" borderId="19" xfId="0" applyNumberFormat="1" applyFont="1" applyBorder="1" applyAlignment="1">
      <alignment vertical="center"/>
    </xf>
    <xf numFmtId="9" fontId="12" fillId="0" borderId="20" xfId="2" applyFont="1" applyBorder="1" applyAlignment="1">
      <alignment horizontal="center" vertical="center"/>
    </xf>
    <xf numFmtId="165" fontId="12" fillId="0" borderId="20" xfId="2" applyNumberFormat="1" applyFont="1" applyBorder="1" applyAlignment="1">
      <alignment vertical="center"/>
    </xf>
    <xf numFmtId="3" fontId="12" fillId="0" borderId="0" xfId="0" applyNumberFormat="1" applyFont="1"/>
    <xf numFmtId="166" fontId="12" fillId="0" borderId="0" xfId="0" applyNumberFormat="1" applyFont="1"/>
    <xf numFmtId="165" fontId="12" fillId="0" borderId="0" xfId="2" applyNumberFormat="1" applyFont="1" applyBorder="1" applyAlignment="1">
      <alignment vertical="center"/>
    </xf>
    <xf numFmtId="3" fontId="12" fillId="0" borderId="17" xfId="0" applyNumberFormat="1" applyFont="1" applyBorder="1" applyAlignment="1">
      <alignment vertical="center"/>
    </xf>
    <xf numFmtId="3" fontId="12" fillId="0" borderId="0" xfId="0" applyNumberFormat="1" applyFont="1" applyAlignment="1">
      <alignment vertical="center"/>
    </xf>
    <xf numFmtId="0" fontId="21" fillId="0" borderId="17" xfId="0" applyFont="1" applyBorder="1" applyAlignment="1">
      <alignment vertical="center"/>
    </xf>
    <xf numFmtId="3" fontId="21" fillId="0" borderId="17" xfId="0" applyNumberFormat="1" applyFont="1" applyBorder="1" applyAlignment="1">
      <alignment vertical="center"/>
    </xf>
    <xf numFmtId="3" fontId="21" fillId="0" borderId="18" xfId="0" applyNumberFormat="1" applyFont="1" applyBorder="1" applyAlignment="1">
      <alignment vertical="center"/>
    </xf>
    <xf numFmtId="9" fontId="21" fillId="0" borderId="18" xfId="2" applyFont="1" applyBorder="1" applyAlignment="1">
      <alignment horizontal="center" vertical="center"/>
    </xf>
    <xf numFmtId="3" fontId="21" fillId="0" borderId="18" xfId="2" applyNumberFormat="1" applyFont="1" applyBorder="1" applyAlignment="1">
      <alignment vertical="center"/>
    </xf>
    <xf numFmtId="0" fontId="12" fillId="12" borderId="0" xfId="0" applyFont="1" applyFill="1" applyAlignment="1">
      <alignment vertical="center"/>
    </xf>
    <xf numFmtId="0" fontId="12" fillId="12" borderId="17" xfId="0" applyFont="1" applyFill="1" applyBorder="1" applyAlignment="1">
      <alignment vertical="center"/>
    </xf>
    <xf numFmtId="3" fontId="12" fillId="12" borderId="18" xfId="0" applyNumberFormat="1" applyFont="1" applyFill="1" applyBorder="1" applyAlignment="1">
      <alignment horizontal="right" vertical="center"/>
    </xf>
    <xf numFmtId="9" fontId="12" fillId="12" borderId="18" xfId="2" applyFont="1" applyFill="1" applyBorder="1" applyAlignment="1">
      <alignment horizontal="right" vertical="center"/>
    </xf>
    <xf numFmtId="0" fontId="22" fillId="12" borderId="18" xfId="0" applyFont="1" applyFill="1" applyBorder="1" applyAlignment="1">
      <alignment horizontal="right" vertical="center"/>
    </xf>
    <xf numFmtId="0" fontId="12" fillId="13" borderId="0" xfId="0" applyFont="1" applyFill="1" applyAlignment="1">
      <alignment vertical="center"/>
    </xf>
    <xf numFmtId="0" fontId="12" fillId="0" borderId="0" xfId="0" applyFont="1" applyAlignment="1">
      <alignment horizontal="right"/>
    </xf>
    <xf numFmtId="0" fontId="24" fillId="12" borderId="17" xfId="0" applyFont="1" applyFill="1" applyBorder="1" applyAlignment="1">
      <alignment horizontal="center"/>
    </xf>
    <xf numFmtId="0" fontId="24" fillId="12" borderId="17" xfId="0" applyFont="1" applyFill="1" applyBorder="1" applyAlignment="1">
      <alignment horizontal="center" wrapText="1"/>
    </xf>
    <xf numFmtId="0" fontId="24" fillId="12" borderId="17" xfId="0" applyFont="1" applyFill="1" applyBorder="1" applyAlignment="1">
      <alignment horizontal="center" vertical="center"/>
    </xf>
    <xf numFmtId="0" fontId="25" fillId="12" borderId="17" xfId="0" applyFont="1" applyFill="1" applyBorder="1" applyAlignment="1">
      <alignment horizontal="center" wrapText="1"/>
    </xf>
    <xf numFmtId="0" fontId="24" fillId="12" borderId="17" xfId="0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vertical="center"/>
    </xf>
    <xf numFmtId="3" fontId="12" fillId="14" borderId="18" xfId="0" applyNumberFormat="1" applyFont="1" applyFill="1" applyBorder="1" applyAlignment="1">
      <alignment vertical="center"/>
    </xf>
    <xf numFmtId="9" fontId="12" fillId="15" borderId="18" xfId="2" applyFont="1" applyFill="1" applyBorder="1" applyAlignment="1">
      <alignment vertical="center"/>
    </xf>
    <xf numFmtId="9" fontId="12" fillId="15" borderId="0" xfId="2" applyFont="1" applyFill="1" applyBorder="1" applyAlignment="1">
      <alignment vertical="center"/>
    </xf>
    <xf numFmtId="9" fontId="26" fillId="10" borderId="17" xfId="0" applyNumberFormat="1" applyFont="1" applyFill="1" applyBorder="1" applyAlignment="1">
      <alignment vertical="center"/>
    </xf>
    <xf numFmtId="0" fontId="5" fillId="16" borderId="6" xfId="1" applyFont="1" applyFill="1" applyBorder="1" applyAlignment="1">
      <alignment horizontal="center" vertical="center" wrapText="1"/>
    </xf>
    <xf numFmtId="0" fontId="5" fillId="16" borderId="4" xfId="1" applyFont="1" applyFill="1" applyBorder="1" applyAlignment="1">
      <alignment horizontal="center" vertical="center" wrapText="1"/>
    </xf>
    <xf numFmtId="2" fontId="5" fillId="16" borderId="3" xfId="1" applyNumberFormat="1" applyFont="1" applyFill="1" applyBorder="1" applyAlignment="1">
      <alignment horizontal="center" vertical="center" wrapText="1"/>
    </xf>
    <xf numFmtId="0" fontId="27" fillId="17" borderId="21" xfId="0" applyFont="1" applyFill="1" applyBorder="1" applyAlignment="1">
      <alignment horizontal="center" vertical="center" wrapText="1"/>
    </xf>
    <xf numFmtId="0" fontId="1" fillId="18" borderId="21" xfId="0" applyFont="1" applyFill="1" applyBorder="1" applyAlignment="1">
      <alignment horizontal="center" vertical="center" wrapText="1"/>
    </xf>
    <xf numFmtId="0" fontId="9" fillId="18" borderId="2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21" xfId="0" applyFont="1" applyBorder="1"/>
    <xf numFmtId="1" fontId="5" fillId="16" borderId="4" xfId="1" applyNumberFormat="1" applyFont="1" applyFill="1" applyBorder="1" applyAlignment="1">
      <alignment horizontal="center" vertical="center" wrapText="1"/>
    </xf>
    <xf numFmtId="1" fontId="5" fillId="16" borderId="3" xfId="1" applyNumberFormat="1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23" fillId="10" borderId="0" xfId="0" applyFont="1" applyFill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9" fillId="10" borderId="12" xfId="0" applyFont="1" applyFill="1" applyBorder="1" applyAlignment="1">
      <alignment horizontal="center" vertical="center"/>
    </xf>
    <xf numFmtId="0" fontId="19" fillId="10" borderId="8" xfId="0" applyFont="1" applyFill="1" applyBorder="1" applyAlignment="1">
      <alignment horizontal="center" vertical="center"/>
    </xf>
    <xf numFmtId="164" fontId="15" fillId="9" borderId="0" xfId="0" applyNumberFormat="1" applyFont="1" applyFill="1" applyAlignment="1">
      <alignment horizontal="left" vertical="center"/>
    </xf>
    <xf numFmtId="0" fontId="13" fillId="10" borderId="8" xfId="0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 vertical="center"/>
    </xf>
    <xf numFmtId="0" fontId="13" fillId="10" borderId="9" xfId="0" applyFont="1" applyFill="1" applyBorder="1" applyAlignment="1">
      <alignment horizontal="center" vertical="center" wrapText="1"/>
    </xf>
    <xf numFmtId="0" fontId="19" fillId="10" borderId="11" xfId="0" applyFont="1" applyFill="1" applyBorder="1" applyAlignment="1">
      <alignment horizontal="center" vertical="center" wrapText="1"/>
    </xf>
    <xf numFmtId="0" fontId="19" fillId="10" borderId="12" xfId="0" applyFont="1" applyFill="1" applyBorder="1" applyAlignment="1">
      <alignment horizontal="center" vertical="center" wrapText="1"/>
    </xf>
    <xf numFmtId="0" fontId="19" fillId="10" borderId="8" xfId="0" applyFont="1" applyFill="1" applyBorder="1" applyAlignment="1">
      <alignment horizontal="center" vertical="center" wrapText="1"/>
    </xf>
    <xf numFmtId="0" fontId="13" fillId="10" borderId="13" xfId="0" applyFont="1" applyFill="1" applyBorder="1" applyAlignment="1">
      <alignment horizontal="center" wrapText="1"/>
    </xf>
    <xf numFmtId="0" fontId="13" fillId="10" borderId="15" xfId="0" applyFont="1" applyFill="1" applyBorder="1" applyAlignment="1">
      <alignment horizontal="center" wrapText="1"/>
    </xf>
    <xf numFmtId="2" fontId="5" fillId="6" borderId="3" xfId="1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BF925969-ADA5-4331-8232-4F689A6788F5}"/>
    <cellStyle name="Pourcentage" xfId="2" builtinId="5"/>
  </cellStyles>
  <dxfs count="8">
    <dxf>
      <fill>
        <patternFill>
          <fgColor rgb="FFF2E4D6"/>
          <bgColor theme="2"/>
        </patternFill>
      </fill>
    </dxf>
    <dxf>
      <fill>
        <patternFill>
          <fgColor rgb="FFF2E4D6"/>
          <bgColor theme="2"/>
        </patternFill>
      </fill>
    </dxf>
    <dxf>
      <fill>
        <patternFill>
          <fgColor rgb="FFF2E4D6"/>
          <bgColor theme="2"/>
        </patternFill>
      </fill>
    </dxf>
    <dxf>
      <fill>
        <patternFill>
          <fgColor rgb="FFECD9C6"/>
          <bgColor theme="2"/>
        </patternFill>
      </fill>
    </dxf>
    <dxf>
      <fill>
        <patternFill>
          <fgColor rgb="FFF1E2D3"/>
          <bgColor theme="2"/>
        </patternFill>
      </fill>
    </dxf>
    <dxf>
      <fill>
        <patternFill>
          <fgColor rgb="FFF2E4D6"/>
          <bgColor theme="2"/>
        </patternFill>
      </fill>
    </dxf>
    <dxf>
      <fill>
        <patternFill>
          <bgColor theme="2"/>
        </patternFill>
      </fill>
    </dxf>
    <dxf>
      <fill>
        <patternFill>
          <fgColor rgb="FFF2E4D6"/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3</xdr:col>
      <xdr:colOff>1381314</xdr:colOff>
      <xdr:row>11</xdr:row>
      <xdr:rowOff>371475</xdr:rowOff>
    </xdr:to>
    <xdr:pic>
      <xdr:nvPicPr>
        <xdr:cNvPr id="3" name="Image 2" descr="Une image contenant texte, affiche, capture d’écran, oiseau&#10;&#10;Description générée automatiquement">
          <a:extLst>
            <a:ext uri="{FF2B5EF4-FFF2-40B4-BE49-F238E27FC236}">
              <a16:creationId xmlns:a16="http://schemas.microsoft.com/office/drawing/2014/main" id="{8E8C61B0-36E1-4A40-8D4A-E33840685D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525"/>
          <a:ext cx="2105214" cy="2457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4</xdr:row>
          <xdr:rowOff>28575</xdr:rowOff>
        </xdr:from>
        <xdr:to>
          <xdr:col>9</xdr:col>
          <xdr:colOff>600075</xdr:colOff>
          <xdr:row>4</xdr:row>
          <xdr:rowOff>257175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 PR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4</xdr:row>
          <xdr:rowOff>19050</xdr:rowOff>
        </xdr:from>
        <xdr:to>
          <xdr:col>15</xdr:col>
          <xdr:colOff>523875</xdr:colOff>
          <xdr:row>4</xdr:row>
          <xdr:rowOff>228600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 PP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19050</xdr:colOff>
          <xdr:row>4</xdr:row>
          <xdr:rowOff>19050</xdr:rowOff>
        </xdr:from>
        <xdr:to>
          <xdr:col>21</xdr:col>
          <xdr:colOff>561975</xdr:colOff>
          <xdr:row>4</xdr:row>
          <xdr:rowOff>266700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 PU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28575</xdr:colOff>
          <xdr:row>4</xdr:row>
          <xdr:rowOff>28575</xdr:rowOff>
        </xdr:from>
        <xdr:to>
          <xdr:col>27</xdr:col>
          <xdr:colOff>523875</xdr:colOff>
          <xdr:row>4</xdr:row>
          <xdr:rowOff>266700</xdr:rowOff>
        </xdr:to>
        <xdr:sp macro="" textlink="">
          <xdr:nvSpPr>
            <xdr:cNvPr id="6148" name="Butto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 PUF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</xdr:col>
          <xdr:colOff>47625</xdr:colOff>
          <xdr:row>4</xdr:row>
          <xdr:rowOff>19050</xdr:rowOff>
        </xdr:from>
        <xdr:to>
          <xdr:col>33</xdr:col>
          <xdr:colOff>457200</xdr:colOff>
          <xdr:row>4</xdr:row>
          <xdr:rowOff>200025</xdr:rowOff>
        </xdr:to>
        <xdr:sp macro="" textlink="">
          <xdr:nvSpPr>
            <xdr:cNvPr id="6149" name="Button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47625</xdr:colOff>
          <xdr:row>4</xdr:row>
          <xdr:rowOff>19050</xdr:rowOff>
        </xdr:from>
        <xdr:to>
          <xdr:col>37</xdr:col>
          <xdr:colOff>457200</xdr:colOff>
          <xdr:row>4</xdr:row>
          <xdr:rowOff>200025</xdr:rowOff>
        </xdr:to>
        <xdr:sp macro="" textlink="">
          <xdr:nvSpPr>
            <xdr:cNvPr id="6150" name="Button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</xdr:col>
          <xdr:colOff>47625</xdr:colOff>
          <xdr:row>4</xdr:row>
          <xdr:rowOff>19050</xdr:rowOff>
        </xdr:from>
        <xdr:to>
          <xdr:col>41</xdr:col>
          <xdr:colOff>457200</xdr:colOff>
          <xdr:row>4</xdr:row>
          <xdr:rowOff>200025</xdr:rowOff>
        </xdr:to>
        <xdr:sp macro="" textlink="">
          <xdr:nvSpPr>
            <xdr:cNvPr id="6151" name="Button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47625</xdr:colOff>
          <xdr:row>4</xdr:row>
          <xdr:rowOff>28575</xdr:rowOff>
        </xdr:from>
        <xdr:to>
          <xdr:col>45</xdr:col>
          <xdr:colOff>457200</xdr:colOff>
          <xdr:row>4</xdr:row>
          <xdr:rowOff>209550</xdr:rowOff>
        </xdr:to>
        <xdr:sp macro="" textlink="">
          <xdr:nvSpPr>
            <xdr:cNvPr id="6152" name="Button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47625</xdr:colOff>
          <xdr:row>4</xdr:row>
          <xdr:rowOff>28575</xdr:rowOff>
        </xdr:from>
        <xdr:to>
          <xdr:col>49</xdr:col>
          <xdr:colOff>457200</xdr:colOff>
          <xdr:row>4</xdr:row>
          <xdr:rowOff>209550</xdr:rowOff>
        </xdr:to>
        <xdr:sp macro="" textlink="">
          <xdr:nvSpPr>
            <xdr:cNvPr id="6153" name="Button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57</xdr:col>
          <xdr:colOff>47625</xdr:colOff>
          <xdr:row>4</xdr:row>
          <xdr:rowOff>38100</xdr:rowOff>
        </xdr:from>
        <xdr:to>
          <xdr:col>57</xdr:col>
          <xdr:colOff>457200</xdr:colOff>
          <xdr:row>4</xdr:row>
          <xdr:rowOff>219075</xdr:rowOff>
        </xdr:to>
        <xdr:sp macro="" textlink="">
          <xdr:nvSpPr>
            <xdr:cNvPr id="6154" name="Button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</xdr:col>
          <xdr:colOff>47625</xdr:colOff>
          <xdr:row>4</xdr:row>
          <xdr:rowOff>28575</xdr:rowOff>
        </xdr:from>
        <xdr:to>
          <xdr:col>53</xdr:col>
          <xdr:colOff>457200</xdr:colOff>
          <xdr:row>4</xdr:row>
          <xdr:rowOff>209550</xdr:rowOff>
        </xdr:to>
        <xdr:sp macro="" textlink="">
          <xdr:nvSpPr>
            <xdr:cNvPr id="6155" name="Button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47625</xdr:rowOff>
        </xdr:from>
        <xdr:to>
          <xdr:col>16</xdr:col>
          <xdr:colOff>0</xdr:colOff>
          <xdr:row>4</xdr:row>
          <xdr:rowOff>323850</xdr:rowOff>
        </xdr:to>
        <xdr:sp macro="" textlink="">
          <xdr:nvSpPr>
            <xdr:cNvPr id="6156" name="Button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2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0</xdr:colOff>
          <xdr:row>4</xdr:row>
          <xdr:rowOff>47625</xdr:rowOff>
        </xdr:from>
        <xdr:to>
          <xdr:col>22</xdr:col>
          <xdr:colOff>0</xdr:colOff>
          <xdr:row>4</xdr:row>
          <xdr:rowOff>323850</xdr:rowOff>
        </xdr:to>
        <xdr:sp macro="" textlink="">
          <xdr:nvSpPr>
            <xdr:cNvPr id="6157" name="Button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2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4</xdr:row>
          <xdr:rowOff>47625</xdr:rowOff>
        </xdr:from>
        <xdr:to>
          <xdr:col>28</xdr:col>
          <xdr:colOff>0</xdr:colOff>
          <xdr:row>4</xdr:row>
          <xdr:rowOff>323850</xdr:rowOff>
        </xdr:to>
        <xdr:sp macro="" textlink="">
          <xdr:nvSpPr>
            <xdr:cNvPr id="6158" name="Button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2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</xdr:row>
          <xdr:rowOff>47625</xdr:rowOff>
        </xdr:from>
        <xdr:to>
          <xdr:col>34</xdr:col>
          <xdr:colOff>0</xdr:colOff>
          <xdr:row>4</xdr:row>
          <xdr:rowOff>323850</xdr:rowOff>
        </xdr:to>
        <xdr:sp macro="" textlink="">
          <xdr:nvSpPr>
            <xdr:cNvPr id="6159" name="Button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2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</xdr:row>
          <xdr:rowOff>47625</xdr:rowOff>
        </xdr:from>
        <xdr:to>
          <xdr:col>38</xdr:col>
          <xdr:colOff>0</xdr:colOff>
          <xdr:row>4</xdr:row>
          <xdr:rowOff>323850</xdr:rowOff>
        </xdr:to>
        <xdr:sp macro="" textlink="">
          <xdr:nvSpPr>
            <xdr:cNvPr id="6160" name="Button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2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0</xdr:colOff>
          <xdr:row>4</xdr:row>
          <xdr:rowOff>47625</xdr:rowOff>
        </xdr:from>
        <xdr:to>
          <xdr:col>42</xdr:col>
          <xdr:colOff>0</xdr:colOff>
          <xdr:row>4</xdr:row>
          <xdr:rowOff>323850</xdr:rowOff>
        </xdr:to>
        <xdr:sp macro="" textlink="">
          <xdr:nvSpPr>
            <xdr:cNvPr id="6161" name="Button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2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</xdr:row>
          <xdr:rowOff>47625</xdr:rowOff>
        </xdr:from>
        <xdr:to>
          <xdr:col>46</xdr:col>
          <xdr:colOff>0</xdr:colOff>
          <xdr:row>4</xdr:row>
          <xdr:rowOff>323850</xdr:rowOff>
        </xdr:to>
        <xdr:sp macro="" textlink="">
          <xdr:nvSpPr>
            <xdr:cNvPr id="6162" name="Button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2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4</xdr:row>
          <xdr:rowOff>47625</xdr:rowOff>
        </xdr:from>
        <xdr:to>
          <xdr:col>50</xdr:col>
          <xdr:colOff>0</xdr:colOff>
          <xdr:row>4</xdr:row>
          <xdr:rowOff>323850</xdr:rowOff>
        </xdr:to>
        <xdr:sp macro="" textlink="">
          <xdr:nvSpPr>
            <xdr:cNvPr id="6163" name="Button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2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54</xdr:col>
          <xdr:colOff>0</xdr:colOff>
          <xdr:row>4</xdr:row>
          <xdr:rowOff>47625</xdr:rowOff>
        </xdr:from>
        <xdr:to>
          <xdr:col>54</xdr:col>
          <xdr:colOff>0</xdr:colOff>
          <xdr:row>4</xdr:row>
          <xdr:rowOff>323850</xdr:rowOff>
        </xdr:to>
        <xdr:sp macro="" textlink="">
          <xdr:nvSpPr>
            <xdr:cNvPr id="6164" name="Button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2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57</xdr:col>
          <xdr:colOff>0</xdr:colOff>
          <xdr:row>4</xdr:row>
          <xdr:rowOff>47625</xdr:rowOff>
        </xdr:from>
        <xdr:to>
          <xdr:col>57</xdr:col>
          <xdr:colOff>0</xdr:colOff>
          <xdr:row>4</xdr:row>
          <xdr:rowOff>323850</xdr:rowOff>
        </xdr:to>
        <xdr:sp macro="" textlink="">
          <xdr:nvSpPr>
            <xdr:cNvPr id="6165" name="Button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2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0</xdr:colOff>
          <xdr:row>4</xdr:row>
          <xdr:rowOff>38100</xdr:rowOff>
        </xdr:from>
        <xdr:to>
          <xdr:col>65</xdr:col>
          <xdr:colOff>0</xdr:colOff>
          <xdr:row>4</xdr:row>
          <xdr:rowOff>304800</xdr:rowOff>
        </xdr:to>
        <xdr:sp macro="" textlink="">
          <xdr:nvSpPr>
            <xdr:cNvPr id="6166" name="Button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2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pa0367\2025\Support\Donn&#233;es%20PTF\SOLDE%20clients%20-%20entr&#233;es%20sorties%20-%20ptf%20OD%20_04%202025.xlsx" TargetMode="External"/><Relationship Id="rId1" Type="http://schemas.openxmlformats.org/officeDocument/2006/relationships/externalLinkPath" Target="/Users/gpa0367/2025/Support/Donn&#233;es%20PTF/SOLDE%20clients%20-%20entr&#233;es%20sorties%20-%20ptf%20OD%20_04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pa0367\Downloads\&#233;mis%2004%202025.xlsm" TargetMode="External"/><Relationship Id="rId1" Type="http://schemas.openxmlformats.org/officeDocument/2006/relationships/externalLinkPath" Target="/Users/gpa0367/Downloads/&#233;mis%2004%20202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pport 1"/>
    </sheetNames>
    <sheetDataSet>
      <sheetData sheetId="0">
        <row r="5">
          <cell r="C5">
            <v>71507</v>
          </cell>
          <cell r="D5" t="str">
            <v>OD SEINE ET MARNE - YONNE</v>
          </cell>
          <cell r="E5">
            <v>4</v>
          </cell>
          <cell r="F5">
            <v>455</v>
          </cell>
          <cell r="G5">
            <v>627</v>
          </cell>
          <cell r="H5">
            <v>176</v>
          </cell>
        </row>
        <row r="6">
          <cell r="C6">
            <v>70067</v>
          </cell>
          <cell r="D6" t="str">
            <v>OD VAUCLUSE - DROME - ARDECHE - GARD</v>
          </cell>
          <cell r="E6">
            <v>3</v>
          </cell>
          <cell r="F6">
            <v>529</v>
          </cell>
          <cell r="G6">
            <v>693</v>
          </cell>
          <cell r="H6">
            <v>167</v>
          </cell>
        </row>
        <row r="7">
          <cell r="C7">
            <v>71255</v>
          </cell>
          <cell r="D7" t="str">
            <v>OD VAR - BOUCHES DU RHONE</v>
          </cell>
          <cell r="E7">
            <v>6</v>
          </cell>
          <cell r="F7">
            <v>632</v>
          </cell>
          <cell r="G7">
            <v>707</v>
          </cell>
          <cell r="H7">
            <v>81</v>
          </cell>
        </row>
        <row r="8">
          <cell r="C8">
            <v>70930</v>
          </cell>
          <cell r="D8" t="str">
            <v>OD ISERE ALBERTVILLE</v>
          </cell>
          <cell r="E8">
            <v>12</v>
          </cell>
          <cell r="F8">
            <v>530</v>
          </cell>
          <cell r="G8">
            <v>512</v>
          </cell>
          <cell r="H8">
            <v>-6</v>
          </cell>
        </row>
        <row r="9">
          <cell r="C9">
            <v>70066</v>
          </cell>
          <cell r="D9" t="str">
            <v>OD ALPES MARITIMES</v>
          </cell>
          <cell r="E9">
            <v>5</v>
          </cell>
          <cell r="F9">
            <v>350</v>
          </cell>
          <cell r="G9">
            <v>338</v>
          </cell>
          <cell r="H9">
            <v>-7</v>
          </cell>
        </row>
        <row r="10">
          <cell r="C10">
            <v>71063</v>
          </cell>
          <cell r="D10" t="str">
            <v>OD SEINE MARITIME</v>
          </cell>
          <cell r="E10">
            <v>5</v>
          </cell>
          <cell r="F10">
            <v>453</v>
          </cell>
          <cell r="G10">
            <v>415</v>
          </cell>
          <cell r="H10">
            <v>-33</v>
          </cell>
        </row>
        <row r="11">
          <cell r="C11">
            <v>71054</v>
          </cell>
          <cell r="D11" t="str">
            <v>OD VAL D'OISE - EURE</v>
          </cell>
          <cell r="E11">
            <v>6</v>
          </cell>
          <cell r="F11">
            <v>342</v>
          </cell>
          <cell r="G11">
            <v>290</v>
          </cell>
          <cell r="H11">
            <v>-46</v>
          </cell>
        </row>
        <row r="12">
          <cell r="C12">
            <v>700023</v>
          </cell>
          <cell r="D12" t="str">
            <v>OD PUY DE DOME - LOIRE - HAUTE LOIRE</v>
          </cell>
          <cell r="E12">
            <v>9</v>
          </cell>
          <cell r="F12">
            <v>613</v>
          </cell>
          <cell r="G12">
            <v>538</v>
          </cell>
          <cell r="H12">
            <v>-66</v>
          </cell>
        </row>
        <row r="13">
          <cell r="C13">
            <v>71239</v>
          </cell>
          <cell r="D13" t="str">
            <v>OD AVEYRON-HERAULT-AUDE-PYRENEES ORIENT.</v>
          </cell>
          <cell r="E13">
            <v>5</v>
          </cell>
          <cell r="F13">
            <v>629</v>
          </cell>
          <cell r="G13">
            <v>538</v>
          </cell>
          <cell r="H13">
            <v>-86</v>
          </cell>
        </row>
        <row r="14">
          <cell r="C14">
            <v>71031</v>
          </cell>
          <cell r="D14" t="str">
            <v>OD NORD LITTORAL</v>
          </cell>
          <cell r="E14">
            <v>5</v>
          </cell>
          <cell r="F14">
            <v>574</v>
          </cell>
          <cell r="G14">
            <v>435</v>
          </cell>
          <cell r="H14">
            <v>-134</v>
          </cell>
        </row>
        <row r="15">
          <cell r="C15">
            <v>71248</v>
          </cell>
          <cell r="D15" t="str">
            <v>OD LOT-TARN-TARN ET GARONNE-HTE GARONNE</v>
          </cell>
          <cell r="E15"/>
          <cell r="F15">
            <v>501</v>
          </cell>
          <cell r="G15">
            <v>365</v>
          </cell>
          <cell r="H15">
            <v>-136</v>
          </cell>
        </row>
        <row r="16">
          <cell r="C16">
            <v>71276</v>
          </cell>
          <cell r="D16" t="str">
            <v>OD BAS RHIN - MOSELLE</v>
          </cell>
          <cell r="E16">
            <v>1</v>
          </cell>
          <cell r="F16">
            <v>410</v>
          </cell>
          <cell r="G16">
            <v>271</v>
          </cell>
          <cell r="H16">
            <v>-138</v>
          </cell>
        </row>
        <row r="17">
          <cell r="C17">
            <v>71050</v>
          </cell>
          <cell r="D17" t="str">
            <v>OD MANCHE - CALVADOS - ORNE - MAYENNE</v>
          </cell>
          <cell r="E17">
            <v>6</v>
          </cell>
          <cell r="F17">
            <v>520</v>
          </cell>
          <cell r="G17">
            <v>354</v>
          </cell>
          <cell r="H17">
            <v>-160</v>
          </cell>
        </row>
        <row r="18">
          <cell r="C18">
            <v>71159</v>
          </cell>
          <cell r="D18" t="str">
            <v>OD MOSELLE - MEURTHE ET MOSELLE</v>
          </cell>
          <cell r="E18">
            <v>3</v>
          </cell>
          <cell r="F18">
            <v>420</v>
          </cell>
          <cell r="G18">
            <v>248</v>
          </cell>
          <cell r="H18">
            <v>-169</v>
          </cell>
        </row>
        <row r="19">
          <cell r="C19">
            <v>71601</v>
          </cell>
          <cell r="D19" t="str">
            <v>OD INDRE-INDRE &amp; LOIRE-CHER-LOIR &amp; CHER</v>
          </cell>
          <cell r="E19">
            <v>3</v>
          </cell>
          <cell r="F19">
            <v>372</v>
          </cell>
          <cell r="G19">
            <v>196</v>
          </cell>
          <cell r="H19">
            <v>-173</v>
          </cell>
        </row>
        <row r="20">
          <cell r="C20">
            <v>71252</v>
          </cell>
          <cell r="D20" t="str">
            <v>OD BOUCHES DU RHONE</v>
          </cell>
          <cell r="E20">
            <v>3</v>
          </cell>
          <cell r="F20">
            <v>466</v>
          </cell>
          <cell r="G20">
            <v>285</v>
          </cell>
          <cell r="H20">
            <v>-178</v>
          </cell>
        </row>
        <row r="21">
          <cell r="C21">
            <v>71510</v>
          </cell>
          <cell r="D21" t="str">
            <v>OD YVELINES - EURE ET LOIR</v>
          </cell>
          <cell r="E21">
            <v>5</v>
          </cell>
          <cell r="F21">
            <v>336</v>
          </cell>
          <cell r="G21">
            <v>140</v>
          </cell>
          <cell r="H21">
            <v>-191</v>
          </cell>
        </row>
        <row r="22">
          <cell r="C22">
            <v>71595</v>
          </cell>
          <cell r="D22" t="str">
            <v>OD SARTHE - MAINE ET LOIRE</v>
          </cell>
          <cell r="E22">
            <v>6</v>
          </cell>
          <cell r="F22">
            <v>523</v>
          </cell>
          <cell r="G22">
            <v>322</v>
          </cell>
          <cell r="H22">
            <v>-195</v>
          </cell>
        </row>
        <row r="23">
          <cell r="C23">
            <v>71506</v>
          </cell>
          <cell r="D23" t="str">
            <v>OD ESSONNE - LOIRET</v>
          </cell>
          <cell r="E23">
            <v>4</v>
          </cell>
          <cell r="F23">
            <v>417</v>
          </cell>
          <cell r="G23">
            <v>209</v>
          </cell>
          <cell r="H23">
            <v>-204</v>
          </cell>
        </row>
        <row r="24">
          <cell r="C24">
            <v>71139</v>
          </cell>
          <cell r="D24" t="str">
            <v>OD ARDENNES - MARNE - MEUSE - AUBE</v>
          </cell>
          <cell r="E24">
            <v>1</v>
          </cell>
          <cell r="F24">
            <v>379</v>
          </cell>
          <cell r="G24">
            <v>173</v>
          </cell>
          <cell r="H24">
            <v>-205</v>
          </cell>
        </row>
        <row r="25">
          <cell r="C25">
            <v>71174</v>
          </cell>
          <cell r="D25" t="str">
            <v>OD HAUTE SAVOIE AIN JURA AIX LES BAINS</v>
          </cell>
          <cell r="E25">
            <v>7</v>
          </cell>
          <cell r="F25">
            <v>581</v>
          </cell>
          <cell r="G25">
            <v>365</v>
          </cell>
          <cell r="H25">
            <v>-209</v>
          </cell>
        </row>
        <row r="26">
          <cell r="C26">
            <v>71188</v>
          </cell>
          <cell r="D26" t="str">
            <v>OD RHONE</v>
          </cell>
          <cell r="E26">
            <v>15</v>
          </cell>
          <cell r="F26">
            <v>461</v>
          </cell>
          <cell r="G26">
            <v>232</v>
          </cell>
          <cell r="H26">
            <v>-214</v>
          </cell>
        </row>
        <row r="27">
          <cell r="C27">
            <v>71270</v>
          </cell>
          <cell r="D27" t="str">
            <v>OD VOSGES-HT RHIN-TR BEL-DOUBS-HTE MARNE</v>
          </cell>
          <cell r="E27">
            <v>4</v>
          </cell>
          <cell r="F27">
            <v>490</v>
          </cell>
          <cell r="G27">
            <v>256</v>
          </cell>
          <cell r="H27">
            <v>-230</v>
          </cell>
        </row>
        <row r="28">
          <cell r="C28">
            <v>71607</v>
          </cell>
          <cell r="D28" t="str">
            <v>OD CHARENTES-VIENNES-DEUX SEVRES</v>
          </cell>
          <cell r="E28">
            <v>15</v>
          </cell>
          <cell r="F28">
            <v>590</v>
          </cell>
          <cell r="G28">
            <v>326</v>
          </cell>
          <cell r="H28">
            <v>-249</v>
          </cell>
        </row>
        <row r="29">
          <cell r="C29">
            <v>71592</v>
          </cell>
          <cell r="D29" t="str">
            <v>OD ILLE ET VILAINE-COTES D'ARMOR</v>
          </cell>
          <cell r="E29">
            <v>10</v>
          </cell>
          <cell r="F29">
            <v>610</v>
          </cell>
          <cell r="G29">
            <v>328</v>
          </cell>
          <cell r="H29">
            <v>-272</v>
          </cell>
        </row>
        <row r="30">
          <cell r="C30">
            <v>71606</v>
          </cell>
          <cell r="D30" t="str">
            <v>OD GIRONDE - DORDOGNE</v>
          </cell>
          <cell r="E30">
            <v>5</v>
          </cell>
          <cell r="F30">
            <v>450</v>
          </cell>
          <cell r="G30">
            <v>166</v>
          </cell>
          <cell r="H30">
            <v>-279</v>
          </cell>
        </row>
        <row r="31">
          <cell r="C31">
            <v>71594</v>
          </cell>
          <cell r="D31" t="str">
            <v>OD LOIRE ATLANTIQUE - VENDEE</v>
          </cell>
          <cell r="E31">
            <v>5</v>
          </cell>
          <cell r="F31">
            <v>497</v>
          </cell>
          <cell r="G31">
            <v>210</v>
          </cell>
          <cell r="H31">
            <v>-282</v>
          </cell>
        </row>
        <row r="32">
          <cell r="C32">
            <v>71045</v>
          </cell>
          <cell r="D32" t="str">
            <v>OD NORD ARTOIS</v>
          </cell>
          <cell r="E32">
            <v>13</v>
          </cell>
          <cell r="F32">
            <v>548</v>
          </cell>
          <cell r="G32">
            <v>252</v>
          </cell>
          <cell r="H32">
            <v>-283</v>
          </cell>
        </row>
        <row r="33">
          <cell r="C33">
            <v>71024</v>
          </cell>
          <cell r="D33" t="str">
            <v>OD NORD LILLE</v>
          </cell>
          <cell r="E33">
            <v>8</v>
          </cell>
          <cell r="F33">
            <v>629</v>
          </cell>
          <cell r="G33">
            <v>331</v>
          </cell>
          <cell r="H33">
            <v>-290</v>
          </cell>
        </row>
        <row r="34">
          <cell r="C34">
            <v>71662</v>
          </cell>
          <cell r="D34" t="str">
            <v>OD SOMME - OISE - AISNE</v>
          </cell>
          <cell r="E34">
            <v>1</v>
          </cell>
          <cell r="F34">
            <v>467</v>
          </cell>
          <cell r="G34">
            <v>171</v>
          </cell>
          <cell r="H34">
            <v>-295</v>
          </cell>
        </row>
        <row r="35">
          <cell r="C35">
            <v>71129</v>
          </cell>
          <cell r="D35" t="str">
            <v>OD ALLIER-SAONE &amp; LOIRE-NIEVRE-COTE D'OR</v>
          </cell>
          <cell r="E35">
            <v>8</v>
          </cell>
          <cell r="F35">
            <v>526</v>
          </cell>
          <cell r="G35">
            <v>192</v>
          </cell>
          <cell r="H35">
            <v>-326</v>
          </cell>
        </row>
        <row r="36">
          <cell r="C36">
            <v>71591</v>
          </cell>
          <cell r="D36" t="str">
            <v>OD FINISTERE - MORBIHAN</v>
          </cell>
          <cell r="E36">
            <v>8</v>
          </cell>
          <cell r="F36">
            <v>500</v>
          </cell>
          <cell r="G36">
            <v>159</v>
          </cell>
          <cell r="H36">
            <v>-333</v>
          </cell>
        </row>
        <row r="37">
          <cell r="C37">
            <v>71602</v>
          </cell>
          <cell r="D37" t="str">
            <v>OD LANDES-PYRENEES-GERS-HTE GARONNE SUD</v>
          </cell>
          <cell r="E37">
            <v>7</v>
          </cell>
          <cell r="F37">
            <v>554</v>
          </cell>
          <cell r="G37">
            <v>175</v>
          </cell>
          <cell r="H37">
            <v>-372</v>
          </cell>
        </row>
        <row r="38">
          <cell r="C38">
            <v>71505</v>
          </cell>
          <cell r="D38" t="str">
            <v>OD GRAND PARIS 75-92-93-94</v>
          </cell>
          <cell r="E38">
            <v>8</v>
          </cell>
          <cell r="F38">
            <v>707</v>
          </cell>
          <cell r="G38">
            <v>248</v>
          </cell>
          <cell r="H38">
            <v>-451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is"/>
      <sheetName val="cumul"/>
      <sheetName val="Régions"/>
      <sheetName val="émis 04 2025"/>
    </sheetNames>
    <definedNames>
      <definedName name="tricts"/>
      <definedName name="triécartCTS"/>
      <definedName name="triécartGAV"/>
      <definedName name="triécartIRD"/>
      <definedName name="triécartNC"/>
      <definedName name="triécartPP"/>
      <definedName name="triécartPPE"/>
      <definedName name="triécartPPP"/>
      <definedName name="triécartPU"/>
      <definedName name="triécartPU2"/>
      <definedName name="triécartPUF"/>
      <definedName name="triécartSANTE"/>
      <definedName name="triFGS"/>
      <definedName name="triGAV"/>
      <definedName name="triIRD"/>
      <definedName name="triNC"/>
      <definedName name="triPP"/>
      <definedName name="triPPE"/>
      <definedName name="triPPP"/>
      <definedName name="triPU"/>
      <definedName name="triPU2"/>
      <definedName name="trisanté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58428-B1F9-48CF-BBE0-56018BCFF1EA}">
  <dimension ref="A12:AK47"/>
  <sheetViews>
    <sheetView tabSelected="1" workbookViewId="0">
      <pane xSplit="7" ySplit="13" topLeftCell="H14" activePane="bottomRight" state="frozen"/>
      <selection pane="topRight" activeCell="F1" sqref="F1"/>
      <selection pane="bottomLeft" activeCell="A4" sqref="A4"/>
      <selection pane="bottomRight" activeCell="D9" sqref="D9"/>
    </sheetView>
  </sheetViews>
  <sheetFormatPr baseColWidth="10" defaultRowHeight="15" x14ac:dyDescent="0.25"/>
  <cols>
    <col min="1" max="1" width="10.85546875" bestFit="1" customWidth="1"/>
    <col min="2" max="2" width="11" style="14" hidden="1" customWidth="1"/>
    <col min="3" max="3" width="9.28515625" style="14" hidden="1" customWidth="1"/>
    <col min="4" max="4" width="39.7109375" bestFit="1" customWidth="1"/>
    <col min="5" max="5" width="39.7109375" customWidth="1"/>
    <col min="6" max="6" width="11" hidden="1" customWidth="1"/>
    <col min="7" max="7" width="20.28515625" bestFit="1" customWidth="1"/>
    <col min="8" max="8" width="12.7109375" style="7" bestFit="1" customWidth="1"/>
    <col min="9" max="9" width="16.28515625" style="7" bestFit="1" customWidth="1"/>
    <col min="10" max="10" width="12.85546875" style="7" bestFit="1" customWidth="1"/>
    <col min="11" max="11" width="16.28515625" style="7" bestFit="1" customWidth="1"/>
    <col min="12" max="12" width="15.140625" style="7" bestFit="1" customWidth="1"/>
    <col min="13" max="13" width="16.28515625" style="7" bestFit="1" customWidth="1"/>
    <col min="14" max="14" width="11.28515625" style="7" bestFit="1" customWidth="1"/>
    <col min="15" max="15" width="16.28515625" style="7" bestFit="1" customWidth="1"/>
    <col min="16" max="16" width="12.7109375" style="10" bestFit="1" customWidth="1"/>
    <col min="17" max="17" width="16.28515625" style="7" bestFit="1" customWidth="1"/>
    <col min="18" max="18" width="15.42578125" style="7" bestFit="1" customWidth="1"/>
    <col min="19" max="19" width="16.28515625" style="7" bestFit="1" customWidth="1"/>
    <col min="20" max="20" width="14.85546875" style="7" bestFit="1" customWidth="1"/>
    <col min="21" max="21" width="14.85546875" style="7" customWidth="1"/>
    <col min="22" max="22" width="9.7109375" style="9" bestFit="1" customWidth="1"/>
    <col min="23" max="23" width="9.7109375" style="7" customWidth="1"/>
    <col min="24" max="24" width="19.85546875" style="23" bestFit="1" customWidth="1"/>
    <col min="25" max="25" width="16.28515625" style="7" bestFit="1" customWidth="1"/>
    <col min="26" max="26" width="22.85546875" style="7" bestFit="1" customWidth="1"/>
    <col min="27" max="27" width="16.28515625" style="7" bestFit="1" customWidth="1"/>
    <col min="28" max="28" width="17.28515625" style="10" bestFit="1" customWidth="1"/>
    <col min="29" max="29" width="17.28515625" style="7" customWidth="1"/>
    <col min="30" max="30" width="29.85546875" style="7" bestFit="1" customWidth="1"/>
    <col min="31" max="31" width="16.28515625" style="7" bestFit="1" customWidth="1"/>
    <col min="32" max="32" width="20.85546875" style="7" bestFit="1" customWidth="1"/>
    <col min="33" max="33" width="16.28515625" style="7" bestFit="1" customWidth="1"/>
    <col min="34" max="34" width="17.140625" style="7" bestFit="1" customWidth="1"/>
    <col min="35" max="35" width="14.5703125" style="7" bestFit="1" customWidth="1"/>
    <col min="36" max="37" width="0" hidden="1" customWidth="1"/>
  </cols>
  <sheetData>
    <row r="12" spans="1:37" ht="30" customHeight="1" x14ac:dyDescent="0.25">
      <c r="H12" s="102" t="s">
        <v>78</v>
      </c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0" t="s">
        <v>85</v>
      </c>
      <c r="U12" s="100"/>
      <c r="V12" s="100"/>
      <c r="W12" s="100"/>
      <c r="X12" s="100"/>
      <c r="Y12" s="100"/>
      <c r="Z12" s="100"/>
      <c r="AA12" s="17"/>
      <c r="AB12" s="101" t="s">
        <v>89</v>
      </c>
      <c r="AC12" s="101"/>
      <c r="AD12" s="101"/>
      <c r="AE12" s="101"/>
      <c r="AF12" s="101"/>
      <c r="AG12" s="18"/>
    </row>
    <row r="13" spans="1:37" ht="38.25" x14ac:dyDescent="0.25">
      <c r="A13" s="1" t="s">
        <v>0</v>
      </c>
      <c r="B13" s="2" t="s">
        <v>1</v>
      </c>
      <c r="C13" s="2" t="s">
        <v>74</v>
      </c>
      <c r="D13" s="1" t="s">
        <v>2</v>
      </c>
      <c r="E13" s="2"/>
      <c r="F13" s="2" t="s">
        <v>94</v>
      </c>
      <c r="G13" s="2" t="s">
        <v>3</v>
      </c>
      <c r="H13" s="90" t="s">
        <v>75</v>
      </c>
      <c r="I13" s="15" t="s">
        <v>4</v>
      </c>
      <c r="J13" s="90" t="s">
        <v>76</v>
      </c>
      <c r="K13" s="15" t="s">
        <v>4</v>
      </c>
      <c r="L13" s="91" t="s">
        <v>77</v>
      </c>
      <c r="M13" s="15" t="s">
        <v>4</v>
      </c>
      <c r="N13" s="91" t="s">
        <v>79</v>
      </c>
      <c r="O13" s="15" t="s">
        <v>4</v>
      </c>
      <c r="P13" s="98" t="s">
        <v>80</v>
      </c>
      <c r="Q13" s="15" t="s">
        <v>4</v>
      </c>
      <c r="R13" s="91" t="s">
        <v>81</v>
      </c>
      <c r="S13" s="15" t="s">
        <v>4</v>
      </c>
      <c r="T13" s="117" t="s">
        <v>83</v>
      </c>
      <c r="U13" s="3" t="s">
        <v>4</v>
      </c>
      <c r="V13" s="117" t="s">
        <v>84</v>
      </c>
      <c r="W13" s="3" t="s">
        <v>4</v>
      </c>
      <c r="X13" s="21" t="s">
        <v>82</v>
      </c>
      <c r="Y13" s="16" t="s">
        <v>4</v>
      </c>
      <c r="Z13" s="92" t="s">
        <v>221</v>
      </c>
      <c r="AA13" s="3" t="s">
        <v>4</v>
      </c>
      <c r="AB13" s="99" t="s">
        <v>86</v>
      </c>
      <c r="AC13" s="3" t="s">
        <v>4</v>
      </c>
      <c r="AD13" s="92" t="s">
        <v>87</v>
      </c>
      <c r="AE13" s="3" t="s">
        <v>4</v>
      </c>
      <c r="AF13" s="92" t="s">
        <v>88</v>
      </c>
      <c r="AG13" s="3" t="s">
        <v>4</v>
      </c>
      <c r="AH13" s="4" t="s">
        <v>5</v>
      </c>
      <c r="AI13" s="5" t="s">
        <v>6</v>
      </c>
    </row>
    <row r="14" spans="1:37" x14ac:dyDescent="0.25">
      <c r="A14" s="6" t="s">
        <v>90</v>
      </c>
      <c r="B14" s="6">
        <v>700023</v>
      </c>
      <c r="C14" s="6">
        <v>193087</v>
      </c>
      <c r="D14" s="6" t="s">
        <v>14</v>
      </c>
      <c r="E14" t="s">
        <v>14</v>
      </c>
      <c r="F14" s="6">
        <v>700023</v>
      </c>
      <c r="G14" s="6" t="s">
        <v>48</v>
      </c>
      <c r="H14" s="7">
        <v>1661443</v>
      </c>
      <c r="I14" s="8">
        <f>IF(H14="",0,RANK(H14,$H$14:$H$47,0))</f>
        <v>2</v>
      </c>
      <c r="J14" s="7">
        <v>5638706</v>
      </c>
      <c r="K14" s="8">
        <f>IF(J14="",0,RANK(J14,$J$14:$J$47,0))</f>
        <v>3</v>
      </c>
      <c r="L14" s="7">
        <f>VLOOKUP($F14,Données!$D$6:$J$39,7,0)</f>
        <v>2524809</v>
      </c>
      <c r="M14" s="8">
        <f>IF(L14="",0,RANK(L14,$L$14:$L$47,0))</f>
        <v>1</v>
      </c>
      <c r="N14" s="7">
        <v>18.440000000000001</v>
      </c>
      <c r="O14" s="8">
        <f>IF(N14="",0,RANK(N14,$N$14:$N$47,0))</f>
        <v>2</v>
      </c>
      <c r="P14" s="10">
        <v>23576.515080773181</v>
      </c>
      <c r="Q14" s="8">
        <f>IF(P14="",0,RANK(P14,$P$14:$P$47,0))</f>
        <v>4</v>
      </c>
      <c r="R14" s="7">
        <v>8.77</v>
      </c>
      <c r="S14" s="8">
        <f>IF(R14="",0,RANK(R14,$R$14:$R$47,0))</f>
        <v>4</v>
      </c>
      <c r="T14" s="11">
        <f>VLOOKUP($F14,'[1]Rapport 1'!$C$5:$H$38,6,0)</f>
        <v>-66</v>
      </c>
      <c r="U14" s="8">
        <f>IF(T14="",0,RANK(T14,$T$14:$T$47,0))</f>
        <v>8</v>
      </c>
      <c r="V14" s="12">
        <v>47.73218142548599</v>
      </c>
      <c r="W14" s="8">
        <f>IF(V14="",0,RANK(V14,$V$14:$V$47,0))</f>
        <v>1</v>
      </c>
      <c r="X14" s="22">
        <v>0.53937719205016477</v>
      </c>
      <c r="Y14" s="8">
        <f>IF(X14="",0,RANK(X14,$X$14:$X$47,0))</f>
        <v>9</v>
      </c>
      <c r="Z14" s="13">
        <v>42</v>
      </c>
      <c r="AA14" s="8">
        <f>IF(Z14="",0,RANK(Z14,$Z$14:$Z$47,1))</f>
        <v>5</v>
      </c>
      <c r="AB14" s="10">
        <v>2</v>
      </c>
      <c r="AC14" s="8">
        <f>IF(AB14="",0,RANK(AB14,$AB$14:$AB$47,0))</f>
        <v>6</v>
      </c>
      <c r="AD14" s="9">
        <v>170</v>
      </c>
      <c r="AE14" s="8">
        <f>IF(AD14="",0,RANK(AD14,$AD$14:$AD$47,0))</f>
        <v>17</v>
      </c>
      <c r="AF14" s="7">
        <v>20.45</v>
      </c>
      <c r="AG14" s="8">
        <f>IF(AF14="",0,RANK(AF14,$AF$14:$AF$47,0))</f>
        <v>6</v>
      </c>
      <c r="AH14" s="19">
        <f>SUM(I14+K14+M14+O14+Q14+S14+U14+W14+Y14+AA14+AC14+AE14+AG14)</f>
        <v>68</v>
      </c>
      <c r="AI14" s="8">
        <f>IF(AH14="",0,RANK(AH14,$AH$14:$AH$47,1))</f>
        <v>1</v>
      </c>
      <c r="AJ14" s="8" t="e">
        <f t="shared" ref="AJ14:AK14" si="0">IF(AI14="",0,RANK(AI14,$AH$14:$AH$47,1))</f>
        <v>#N/A</v>
      </c>
      <c r="AK14" s="8" t="e">
        <f t="shared" si="0"/>
        <v>#N/A</v>
      </c>
    </row>
    <row r="15" spans="1:37" x14ac:dyDescent="0.25">
      <c r="A15" s="6" t="s">
        <v>91</v>
      </c>
      <c r="B15" s="6">
        <v>71050</v>
      </c>
      <c r="C15" s="6">
        <v>170189</v>
      </c>
      <c r="D15" s="6" t="s">
        <v>30</v>
      </c>
      <c r="E15" t="s">
        <v>30</v>
      </c>
      <c r="F15" s="6">
        <v>71050</v>
      </c>
      <c r="G15" s="6" t="s">
        <v>63</v>
      </c>
      <c r="H15" s="7">
        <v>1096755</v>
      </c>
      <c r="I15" s="8">
        <f>IF(H15="",0,RANK(H15,$H$14:$H$47,0))</f>
        <v>10</v>
      </c>
      <c r="J15" s="7">
        <v>7576008</v>
      </c>
      <c r="K15" s="8">
        <f>IF(J15="",0,RANK(J15,$J$14:$J$47,0))</f>
        <v>1</v>
      </c>
      <c r="L15" s="7">
        <f>VLOOKUP($F15,Données!$D$6:$J$39,7,0)</f>
        <v>2037751</v>
      </c>
      <c r="M15" s="8">
        <f>IF(L15="",0,RANK(L15,$L$14:$L$47,0))</f>
        <v>6</v>
      </c>
      <c r="N15" s="7">
        <v>17.39</v>
      </c>
      <c r="O15" s="8">
        <f>IF(N15="",0,RANK(N15,$N$14:$N$47,0))</f>
        <v>5</v>
      </c>
      <c r="P15" s="10">
        <v>22775.801944785962</v>
      </c>
      <c r="Q15" s="8">
        <f>IF(P15="",0,RANK(P15,$P$14:$P$47,0))</f>
        <v>6</v>
      </c>
      <c r="R15" s="7">
        <v>7.63</v>
      </c>
      <c r="S15" s="8">
        <f>IF(R15="",0,RANK(R15,$R$14:$R$47,0))</f>
        <v>13</v>
      </c>
      <c r="T15" s="11">
        <f>VLOOKUP($F15,'[1]Rapport 1'!$C$5:$H$38,6,0)</f>
        <v>-160</v>
      </c>
      <c r="U15" s="8">
        <f>IF(T15="",0,RANK(T15,$T$14:$T$47,0))</f>
        <v>13</v>
      </c>
      <c r="V15" s="12">
        <v>22.666666666666661</v>
      </c>
      <c r="W15" s="8">
        <f>IF(V15="",0,RANK(V15,$V$14:$V$47,0))</f>
        <v>15</v>
      </c>
      <c r="X15" s="22">
        <v>0.55753637356949792</v>
      </c>
      <c r="Y15" s="8">
        <f>IF(X15="",0,RANK(X15,$X$14:$X$47,0))</f>
        <v>2</v>
      </c>
      <c r="Z15" s="13">
        <v>46.47</v>
      </c>
      <c r="AA15" s="8">
        <f>IF(Z15="",0,RANK(Z15,$Z$14:$Z$47,1))</f>
        <v>9</v>
      </c>
      <c r="AB15" s="10">
        <v>5</v>
      </c>
      <c r="AC15" s="8">
        <f>IF(AB15="",0,RANK(AB15,$AB$14:$AB$47,0))</f>
        <v>2</v>
      </c>
      <c r="AD15" s="9">
        <v>190</v>
      </c>
      <c r="AE15" s="8">
        <f>IF(AD15="",0,RANK(AD15,$AD$14:$AD$47,0))</f>
        <v>6</v>
      </c>
      <c r="AF15" s="7">
        <v>10.53</v>
      </c>
      <c r="AG15" s="8">
        <f>IF(AF15="",0,RANK(AF15,$AF$14:$AF$47,0))</f>
        <v>22</v>
      </c>
      <c r="AH15" s="19">
        <f>SUM(I15+K15+M15+O15+Q15+S15+U15+W15+Y15+AA15+AC15+AE15+AG15)</f>
        <v>110</v>
      </c>
      <c r="AI15" s="8">
        <f>IF(AH15="",0,RANK(AH15,$AH$14:$AH$47,1))</f>
        <v>2</v>
      </c>
    </row>
    <row r="16" spans="1:37" x14ac:dyDescent="0.25">
      <c r="A16" s="6" t="s">
        <v>90</v>
      </c>
      <c r="B16" s="6">
        <v>70067</v>
      </c>
      <c r="C16" s="6">
        <v>304665</v>
      </c>
      <c r="D16" s="6" t="s">
        <v>12</v>
      </c>
      <c r="E16" t="s">
        <v>12</v>
      </c>
      <c r="F16" s="6">
        <v>70067</v>
      </c>
      <c r="G16" s="6" t="s">
        <v>46</v>
      </c>
      <c r="H16" s="7">
        <v>1490838</v>
      </c>
      <c r="I16" s="8">
        <f>IF(H16="",0,RANK(H16,$H$14:$H$47,0))</f>
        <v>4</v>
      </c>
      <c r="J16" s="7">
        <v>4790249</v>
      </c>
      <c r="K16" s="8">
        <f>IF(J16="",0,RANK(J16,$J$14:$J$47,0))</f>
        <v>8</v>
      </c>
      <c r="L16" s="7">
        <f>VLOOKUP($F16,Données!$D$6:$J$39,7,0)</f>
        <v>2280869</v>
      </c>
      <c r="M16" s="8">
        <f>IF(L16="",0,RANK(L16,$L$14:$L$47,0))</f>
        <v>4</v>
      </c>
      <c r="N16" s="7">
        <v>17.27</v>
      </c>
      <c r="O16" s="8">
        <f>IF(N16="",0,RANK(N16,$N$14:$N$47,0))</f>
        <v>6</v>
      </c>
      <c r="P16" s="10">
        <v>22863.562550120289</v>
      </c>
      <c r="Q16" s="8">
        <f>IF(P16="",0,RANK(P16,$P$14:$P$47,0))</f>
        <v>5</v>
      </c>
      <c r="R16" s="7">
        <v>8.2899999999999991</v>
      </c>
      <c r="S16" s="8">
        <f>IF(R16="",0,RANK(R16,$R$14:$R$47,0))</f>
        <v>7</v>
      </c>
      <c r="T16" s="11">
        <f>VLOOKUP($F16,'[1]Rapport 1'!$C$5:$H$38,6,0)</f>
        <v>167</v>
      </c>
      <c r="U16" s="8">
        <f>IF(T16="",0,RANK(T16,$T$14:$T$47,0))</f>
        <v>2</v>
      </c>
      <c r="V16" s="12">
        <v>31.325301204819269</v>
      </c>
      <c r="W16" s="8">
        <f>IF(V16="",0,RANK(V16,$V$14:$V$47,0))</f>
        <v>10</v>
      </c>
      <c r="X16" s="22">
        <v>0.51513726412321437</v>
      </c>
      <c r="Y16" s="8">
        <f>IF(X16="",0,RANK(X16,$X$14:$X$47,0))</f>
        <v>20</v>
      </c>
      <c r="Z16" s="13">
        <v>52.660000000000004</v>
      </c>
      <c r="AA16" s="8">
        <f>IF(Z16="",0,RANK(Z16,$Z$14:$Z$47,1))</f>
        <v>14</v>
      </c>
      <c r="AB16" s="10">
        <v>-2</v>
      </c>
      <c r="AC16" s="8">
        <f>IF(AB16="",0,RANK(AB16,$AB$14:$AB$47,0))</f>
        <v>25</v>
      </c>
      <c r="AD16" s="9">
        <v>181.25</v>
      </c>
      <c r="AE16" s="8">
        <f>IF(AD16="",0,RANK(AD16,$AD$14:$AD$47,0))</f>
        <v>12</v>
      </c>
      <c r="AF16" s="7">
        <v>22.75</v>
      </c>
      <c r="AG16" s="8">
        <f>IF(AF16="",0,RANK(AF16,$AF$14:$AF$47,0))</f>
        <v>4</v>
      </c>
      <c r="AH16" s="19">
        <f>SUM(I16+K16+M16+O16+Q16+S16+U16+W16+Y16+AA16+AC16+AE16+AG16)</f>
        <v>121</v>
      </c>
      <c r="AI16" s="8">
        <f>IF(AH16="",0,RANK(AH16,$AH$14:$AH$47,1))</f>
        <v>3</v>
      </c>
    </row>
    <row r="17" spans="1:35" x14ac:dyDescent="0.25">
      <c r="A17" s="6" t="s">
        <v>90</v>
      </c>
      <c r="B17" s="6">
        <v>71255</v>
      </c>
      <c r="C17" s="6">
        <v>190355</v>
      </c>
      <c r="D17" s="6" t="s">
        <v>7</v>
      </c>
      <c r="E17" t="s">
        <v>7</v>
      </c>
      <c r="F17" s="6">
        <v>71255</v>
      </c>
      <c r="G17" s="6" t="s">
        <v>41</v>
      </c>
      <c r="H17" s="7">
        <v>1771871</v>
      </c>
      <c r="I17" s="8">
        <f>IF(H17="",0,RANK(H17,$H$14:$H$47,0))</f>
        <v>1</v>
      </c>
      <c r="J17" s="7">
        <v>3429865</v>
      </c>
      <c r="K17" s="8">
        <f>IF(J17="",0,RANK(J17,$J$14:$J$47,0))</f>
        <v>11</v>
      </c>
      <c r="L17" s="7">
        <f>VLOOKUP($F17,Données!$D$6:$J$39,7,0)</f>
        <v>2431598</v>
      </c>
      <c r="M17" s="8">
        <f>IF(L17="",0,RANK(L17,$L$14:$L$47,0))</f>
        <v>2</v>
      </c>
      <c r="N17" s="7">
        <v>19.14</v>
      </c>
      <c r="O17" s="8">
        <f>IF(N17="",0,RANK(N17,$N$14:$N$47,0))</f>
        <v>1</v>
      </c>
      <c r="P17" s="10">
        <v>27395.200540784135</v>
      </c>
      <c r="Q17" s="8">
        <f>IF(P17="",0,RANK(P17,$P$14:$P$47,0))</f>
        <v>2</v>
      </c>
      <c r="R17" s="7">
        <v>11.11</v>
      </c>
      <c r="S17" s="8">
        <f>IF(R17="",0,RANK(R17,$R$14:$R$47,0))</f>
        <v>1</v>
      </c>
      <c r="T17" s="11">
        <f>VLOOKUP($F17,'[1]Rapport 1'!$C$5:$H$38,6,0)</f>
        <v>81</v>
      </c>
      <c r="U17" s="8">
        <f>IF(T17="",0,RANK(T17,$T$14:$T$47,0))</f>
        <v>3</v>
      </c>
      <c r="V17" s="12">
        <v>35.616438356164359</v>
      </c>
      <c r="W17" s="8">
        <f>IF(V17="",0,RANK(V17,$V$14:$V$47,0))</f>
        <v>5</v>
      </c>
      <c r="X17" s="22">
        <v>0.50716794835279599</v>
      </c>
      <c r="Y17" s="8">
        <f>IF(X17="",0,RANK(X17,$X$14:$X$47,0))</f>
        <v>26</v>
      </c>
      <c r="Z17" s="13">
        <v>48.38</v>
      </c>
      <c r="AA17" s="8">
        <f>IF(Z17="",0,RANK(Z17,$Z$14:$Z$47,1))</f>
        <v>11</v>
      </c>
      <c r="AB17" s="10">
        <v>-5</v>
      </c>
      <c r="AC17" s="8">
        <f>IF(AB17="",0,RANK(AB17,$AB$14:$AB$47,0))</f>
        <v>33</v>
      </c>
      <c r="AD17" s="9">
        <v>127.77777777777777</v>
      </c>
      <c r="AE17" s="8">
        <f>IF(AD17="",0,RANK(AD17,$AD$14:$AD$47,0))</f>
        <v>32</v>
      </c>
      <c r="AF17" s="7">
        <v>24.1</v>
      </c>
      <c r="AG17" s="8">
        <f>IF(AF17="",0,RANK(AF17,$AF$14:$AF$47,0))</f>
        <v>2</v>
      </c>
      <c r="AH17" s="19">
        <f>SUM(I17+K17+M17+O17+Q17+S17+U17+W17+Y17+AA17+AC17+AE17+AG17)</f>
        <v>130</v>
      </c>
      <c r="AI17" s="8">
        <f>IF(AH17="",0,RANK(AH17,$AH$14:$AH$47,1))</f>
        <v>4</v>
      </c>
    </row>
    <row r="18" spans="1:35" x14ac:dyDescent="0.25">
      <c r="A18" s="6" t="s">
        <v>93</v>
      </c>
      <c r="B18" s="6">
        <v>71507</v>
      </c>
      <c r="C18" s="6">
        <v>193601</v>
      </c>
      <c r="D18" s="6" t="s">
        <v>15</v>
      </c>
      <c r="E18" t="s">
        <v>15</v>
      </c>
      <c r="F18" s="6">
        <v>71507</v>
      </c>
      <c r="H18" s="7">
        <v>1363982</v>
      </c>
      <c r="I18" s="8">
        <f>IF(H18="",0,RANK(H18,$H$14:$H$47,0))</f>
        <v>6</v>
      </c>
      <c r="J18" s="7">
        <v>3297589</v>
      </c>
      <c r="K18" s="8">
        <f>IF(J18="",0,RANK(J18,$J$14:$J$47,0))</f>
        <v>14</v>
      </c>
      <c r="L18" s="7">
        <f>VLOOKUP($F18,Données!$D$6:$J$39,7,0)</f>
        <v>1969200</v>
      </c>
      <c r="M18" s="8">
        <f>IF(L18="",0,RANK(L18,$L$14:$L$47,0))</f>
        <v>7</v>
      </c>
      <c r="N18" s="7">
        <v>17.739999999999998</v>
      </c>
      <c r="O18" s="8">
        <f>IF(N18="",0,RANK(N18,$N$14:$N$47,0))</f>
        <v>4</v>
      </c>
      <c r="P18" s="10">
        <v>21228.978007761965</v>
      </c>
      <c r="Q18" s="8">
        <f>IF(P18="",0,RANK(P18,$P$14:$P$47,0))</f>
        <v>12</v>
      </c>
      <c r="R18" s="7">
        <v>10.24</v>
      </c>
      <c r="S18" s="8">
        <f>IF(R18="",0,RANK(R18,$R$14:$R$47,0))</f>
        <v>2</v>
      </c>
      <c r="T18" s="11">
        <f>VLOOKUP($F18,'[1]Rapport 1'!$C$5:$H$38,6,0)</f>
        <v>176</v>
      </c>
      <c r="U18" s="8">
        <f>IF(T18="",0,RANK(T18,$T$14:$T$47,0))</f>
        <v>1</v>
      </c>
      <c r="V18" s="12">
        <v>29.824561403508799</v>
      </c>
      <c r="W18" s="8">
        <f>IF(V18="",0,RANK(V18,$V$14:$V$47,0))</f>
        <v>12</v>
      </c>
      <c r="X18" s="22">
        <v>0.52173351417683911</v>
      </c>
      <c r="Y18" s="8">
        <f>IF(X18="",0,RANK(X18,$X$14:$X$47,0))</f>
        <v>18</v>
      </c>
      <c r="Z18" s="13">
        <v>55.489999999999995</v>
      </c>
      <c r="AA18" s="8">
        <f>IF(Z18="",0,RANK(Z18,$Z$14:$Z$47,1))</f>
        <v>17</v>
      </c>
      <c r="AB18" s="10">
        <v>1</v>
      </c>
      <c r="AC18" s="8">
        <f>IF(AB18="",0,RANK(AB18,$AB$14:$AB$47,0))</f>
        <v>11</v>
      </c>
      <c r="AD18" s="9">
        <v>170</v>
      </c>
      <c r="AE18" s="8">
        <f>IF(AD18="",0,RANK(AD18,$AD$14:$AD$47,0))</f>
        <v>17</v>
      </c>
      <c r="AF18" s="7">
        <v>11.47</v>
      </c>
      <c r="AG18" s="8">
        <f>IF(AF18="",0,RANK(AF18,$AF$14:$AF$47,0))</f>
        <v>18</v>
      </c>
      <c r="AH18" s="19">
        <f>SUM(I18+K18+M18+O18+Q18+S18+U18+W18+Y18+AA18+AC18+AE18+AG18)</f>
        <v>139</v>
      </c>
      <c r="AI18" s="8">
        <f>IF(AH18="",0,RANK(AH18,$AH$14:$AH$47,1))</f>
        <v>5</v>
      </c>
    </row>
    <row r="19" spans="1:35" x14ac:dyDescent="0.25">
      <c r="A19" s="6" t="s">
        <v>90</v>
      </c>
      <c r="B19" s="6">
        <v>70930</v>
      </c>
      <c r="C19" s="6">
        <v>186531</v>
      </c>
      <c r="D19" s="6" t="s">
        <v>9</v>
      </c>
      <c r="E19" t="s">
        <v>9</v>
      </c>
      <c r="F19" s="6">
        <v>70930</v>
      </c>
      <c r="G19" s="6" t="s">
        <v>43</v>
      </c>
      <c r="H19" s="7">
        <v>1418174</v>
      </c>
      <c r="I19" s="8">
        <f>IF(H19="",0,RANK(H19,$H$14:$H$47,0))</f>
        <v>5</v>
      </c>
      <c r="J19" s="7">
        <v>4995190</v>
      </c>
      <c r="K19" s="8">
        <f>IF(J19="",0,RANK(J19,$J$14:$J$47,0))</f>
        <v>6</v>
      </c>
      <c r="L19" s="7">
        <f>VLOOKUP($F19,Données!$D$6:$J$39,7,0)</f>
        <v>2169793</v>
      </c>
      <c r="M19" s="8">
        <f>IF(L19="",0,RANK(L19,$L$14:$L$47,0))</f>
        <v>5</v>
      </c>
      <c r="N19" s="7">
        <v>17.98</v>
      </c>
      <c r="O19" s="8">
        <f>IF(N19="",0,RANK(N19,$N$14:$N$47,0))</f>
        <v>3</v>
      </c>
      <c r="P19" s="10">
        <v>28168.155264182784</v>
      </c>
      <c r="Q19" s="8">
        <f>IF(P19="",0,RANK(P19,$P$14:$P$47,0))</f>
        <v>1</v>
      </c>
      <c r="R19" s="7">
        <v>8.65</v>
      </c>
      <c r="S19" s="8">
        <f>IF(R19="",0,RANK(R19,$R$14:$R$47,0))</f>
        <v>5</v>
      </c>
      <c r="T19" s="11">
        <f>VLOOKUP($F19,'[1]Rapport 1'!$C$5:$H$38,6,0)</f>
        <v>-6</v>
      </c>
      <c r="U19" s="8">
        <f>IF(T19="",0,RANK(T19,$T$14:$T$47,0))</f>
        <v>4</v>
      </c>
      <c r="V19" s="12">
        <v>-2.1390374331550812</v>
      </c>
      <c r="W19" s="8">
        <f>IF(V19="",0,RANK(V19,$V$14:$V$47,0))</f>
        <v>30</v>
      </c>
      <c r="X19" s="22">
        <v>0.52375241174323406</v>
      </c>
      <c r="Y19" s="8">
        <f>IF(X19="",0,RANK(X19,$X$14:$X$47,0))</f>
        <v>14</v>
      </c>
      <c r="Z19" s="13">
        <v>40.459999999999994</v>
      </c>
      <c r="AA19" s="8">
        <f>IF(Z19="",0,RANK(Z19,$Z$14:$Z$47,1))</f>
        <v>4</v>
      </c>
      <c r="AB19" s="10">
        <v>-5</v>
      </c>
      <c r="AC19" s="8">
        <f>IF(AB19="",0,RANK(AB19,$AB$14:$AB$47,0))</f>
        <v>33</v>
      </c>
      <c r="AD19" s="9">
        <v>177.77777777777777</v>
      </c>
      <c r="AE19" s="8">
        <f>IF(AD19="",0,RANK(AD19,$AD$14:$AD$47,0))</f>
        <v>14</v>
      </c>
      <c r="AF19" s="7">
        <v>0</v>
      </c>
      <c r="AG19" s="8">
        <f>IF(AF19="",0,RANK(AF19,$AF$14:$AF$47,0))</f>
        <v>31</v>
      </c>
      <c r="AH19" s="19">
        <f>SUM(I19+K19+M19+O19+Q19+S19+U19+W19+Y19+AA19+AC19+AE19+AG19)</f>
        <v>155</v>
      </c>
      <c r="AI19" s="8">
        <f>IF(AH19="",0,RANK(AH19,$AH$14:$AH$47,1))</f>
        <v>6</v>
      </c>
    </row>
    <row r="20" spans="1:35" x14ac:dyDescent="0.25">
      <c r="A20" s="6" t="s">
        <v>90</v>
      </c>
      <c r="B20" s="6">
        <v>71174</v>
      </c>
      <c r="C20" s="6">
        <v>305131</v>
      </c>
      <c r="D20" s="6" t="s">
        <v>10</v>
      </c>
      <c r="E20" t="s">
        <v>10</v>
      </c>
      <c r="F20" s="6">
        <v>71174</v>
      </c>
      <c r="G20" s="6" t="s">
        <v>44</v>
      </c>
      <c r="H20" s="7">
        <v>1508338</v>
      </c>
      <c r="I20" s="8">
        <f>IF(H20="",0,RANK(H20,$H$14:$H$47,0))</f>
        <v>3</v>
      </c>
      <c r="J20" s="7">
        <v>5929925</v>
      </c>
      <c r="K20" s="8">
        <f>IF(J20="",0,RANK(J20,$J$14:$J$47,0))</f>
        <v>2</v>
      </c>
      <c r="L20" s="7">
        <f>VLOOKUP($F20,Données!$D$6:$J$39,7,0)</f>
        <v>2365898</v>
      </c>
      <c r="M20" s="8">
        <f>IF(L20="",0,RANK(L20,$L$14:$L$47,0))</f>
        <v>3</v>
      </c>
      <c r="N20" s="7">
        <v>15.02</v>
      </c>
      <c r="O20" s="8">
        <f>IF(N20="",0,RANK(N20,$N$14:$N$47,0))</f>
        <v>15</v>
      </c>
      <c r="P20" s="10">
        <v>26305.292417167002</v>
      </c>
      <c r="Q20" s="8">
        <f>IF(P20="",0,RANK(P20,$P$14:$P$47,0))</f>
        <v>3</v>
      </c>
      <c r="R20" s="7">
        <v>6.6</v>
      </c>
      <c r="S20" s="8">
        <f>IF(R20="",0,RANK(R20,$R$14:$R$47,0))</f>
        <v>22</v>
      </c>
      <c r="T20" s="11">
        <f>VLOOKUP($F20,'[1]Rapport 1'!$C$5:$H$38,6,0)</f>
        <v>-209</v>
      </c>
      <c r="U20" s="8">
        <f>IF(T20="",0,RANK(T20,$T$14:$T$47,0))</f>
        <v>21</v>
      </c>
      <c r="V20" s="12">
        <v>32.048192771084352</v>
      </c>
      <c r="W20" s="8">
        <f>IF(V20="",0,RANK(V20,$V$14:$V$47,0))</f>
        <v>9</v>
      </c>
      <c r="X20" s="22">
        <v>0.5479054585020855</v>
      </c>
      <c r="Y20" s="8">
        <f>IF(X20="",0,RANK(X20,$X$14:$X$47,0))</f>
        <v>6</v>
      </c>
      <c r="Z20" s="13">
        <v>56.28</v>
      </c>
      <c r="AA20" s="8">
        <f>IF(Z20="",0,RANK(Z20,$Z$14:$Z$47,1))</f>
        <v>21</v>
      </c>
      <c r="AB20" s="10">
        <v>0</v>
      </c>
      <c r="AC20" s="8">
        <f>IF(AB20="",0,RANK(AB20,$AB$14:$AB$47,0))</f>
        <v>14</v>
      </c>
      <c r="AD20" s="9">
        <v>144.28571428571428</v>
      </c>
      <c r="AE20" s="8">
        <f>IF(AD20="",0,RANK(AD20,$AD$14:$AD$47,0))</f>
        <v>30</v>
      </c>
      <c r="AF20" s="7">
        <v>12.84</v>
      </c>
      <c r="AG20" s="8">
        <f>IF(AF20="",0,RANK(AF20,$AF$14:$AF$47,0))</f>
        <v>17</v>
      </c>
      <c r="AH20" s="19">
        <f>SUM(I20+K20+M20+O20+Q20+S20+U20+W20+Y20+AA20+AC20+AE20+AG20)</f>
        <v>166</v>
      </c>
      <c r="AI20" s="8">
        <f>IF(AH20="",0,RANK(AH20,$AH$14:$AH$47,1))</f>
        <v>7</v>
      </c>
    </row>
    <row r="21" spans="1:35" x14ac:dyDescent="0.25">
      <c r="A21" s="6" t="s">
        <v>90</v>
      </c>
      <c r="B21" s="6">
        <v>71239</v>
      </c>
      <c r="C21" s="6">
        <v>163397</v>
      </c>
      <c r="D21" s="6" t="s">
        <v>25</v>
      </c>
      <c r="E21" t="s">
        <v>25</v>
      </c>
      <c r="F21" s="6">
        <v>71239</v>
      </c>
      <c r="G21" s="6" t="s">
        <v>58</v>
      </c>
      <c r="H21" s="7">
        <v>1116497</v>
      </c>
      <c r="I21" s="8">
        <f>IF(H21="",0,RANK(H21,$H$14:$H$47,0))</f>
        <v>8</v>
      </c>
      <c r="J21" s="7">
        <v>3308344</v>
      </c>
      <c r="K21" s="8">
        <f>IF(J21="",0,RANK(J21,$J$14:$J$47,0))</f>
        <v>12</v>
      </c>
      <c r="L21" s="7">
        <f>VLOOKUP($F21,Données!$D$6:$J$39,7,0)</f>
        <v>1675619</v>
      </c>
      <c r="M21" s="8">
        <f>IF(L21="",0,RANK(L21,$L$14:$L$47,0))</f>
        <v>10</v>
      </c>
      <c r="N21" s="7">
        <v>14.09</v>
      </c>
      <c r="O21" s="8">
        <f>IF(N21="",0,RANK(N21,$N$14:$N$47,0))</f>
        <v>22</v>
      </c>
      <c r="P21" s="10">
        <v>14901.013783903956</v>
      </c>
      <c r="Q21" s="8">
        <f>IF(P21="",0,RANK(P21,$P$14:$P$47,0))</f>
        <v>30</v>
      </c>
      <c r="R21" s="7">
        <v>7.59</v>
      </c>
      <c r="S21" s="8">
        <f>IF(R21="",0,RANK(R21,$R$14:$R$47,0))</f>
        <v>15</v>
      </c>
      <c r="T21" s="11">
        <f>VLOOKUP($F21,'[1]Rapport 1'!$C$5:$H$38,6,0)</f>
        <v>-86</v>
      </c>
      <c r="U21" s="8">
        <f>IF(T21="",0,RANK(T21,$T$14:$T$47,0))</f>
        <v>9</v>
      </c>
      <c r="V21" s="12">
        <v>44.4444444444444</v>
      </c>
      <c r="W21" s="8">
        <f>IF(V21="",0,RANK(V21,$V$14:$V$47,0))</f>
        <v>2</v>
      </c>
      <c r="X21" s="22">
        <v>0.49480054050878325</v>
      </c>
      <c r="Y21" s="8">
        <f>IF(X21="",0,RANK(X21,$X$14:$X$47,0))</f>
        <v>29</v>
      </c>
      <c r="Z21" s="13">
        <v>51.290000000000006</v>
      </c>
      <c r="AA21" s="8">
        <f>IF(Z21="",0,RANK(Z21,$Z$14:$Z$47,1))</f>
        <v>13</v>
      </c>
      <c r="AB21" s="10">
        <v>1</v>
      </c>
      <c r="AC21" s="8">
        <f>IF(AB21="",0,RANK(AB21,$AB$14:$AB$47,0))</f>
        <v>11</v>
      </c>
      <c r="AD21" s="9">
        <v>200</v>
      </c>
      <c r="AE21" s="8">
        <f>IF(AD21="",0,RANK(AD21,$AD$14:$AD$47,0))</f>
        <v>1</v>
      </c>
      <c r="AF21" s="7">
        <v>21.6</v>
      </c>
      <c r="AG21" s="8">
        <f>IF(AF21="",0,RANK(AF21,$AF$14:$AF$47,0))</f>
        <v>5</v>
      </c>
      <c r="AH21" s="19">
        <f>SUM(I21+K21+M21+O21+Q21+S21+U21+W21+Y21+AA21+AC21+AE21+AG21)</f>
        <v>167</v>
      </c>
      <c r="AI21" s="8">
        <f>IF(AH21="",0,RANK(AH21,$AH$14:$AH$47,1))</f>
        <v>8</v>
      </c>
    </row>
    <row r="22" spans="1:35" x14ac:dyDescent="0.25">
      <c r="A22" s="6" t="s">
        <v>91</v>
      </c>
      <c r="B22" s="6">
        <v>71592</v>
      </c>
      <c r="C22" s="6">
        <v>175115</v>
      </c>
      <c r="D22" s="6" t="s">
        <v>8</v>
      </c>
      <c r="E22" t="s">
        <v>8</v>
      </c>
      <c r="F22" s="6">
        <v>71592</v>
      </c>
      <c r="G22" s="6" t="s">
        <v>42</v>
      </c>
      <c r="H22" s="7">
        <v>998499</v>
      </c>
      <c r="I22" s="8">
        <f>IF(H22="",0,RANK(H22,$H$14:$H$47,0))</f>
        <v>12</v>
      </c>
      <c r="J22" s="7">
        <v>5628174</v>
      </c>
      <c r="K22" s="8">
        <f>IF(J22="",0,RANK(J22,$J$14:$J$47,0))</f>
        <v>4</v>
      </c>
      <c r="L22" s="7">
        <f>VLOOKUP($F22,Données!$D$6:$J$39,7,0)</f>
        <v>1710956</v>
      </c>
      <c r="M22" s="8">
        <f>IF(L22="",0,RANK(L22,$L$14:$L$47,0))</f>
        <v>9</v>
      </c>
      <c r="N22" s="7">
        <v>17.07</v>
      </c>
      <c r="O22" s="8">
        <f>IF(N22="",0,RANK(N22,$N$14:$N$47,0))</f>
        <v>7</v>
      </c>
      <c r="P22" s="10">
        <v>19798.148576718351</v>
      </c>
      <c r="Q22" s="8">
        <f>IF(P22="",0,RANK(P22,$P$14:$P$47,0))</f>
        <v>17</v>
      </c>
      <c r="R22" s="7">
        <v>6.99</v>
      </c>
      <c r="S22" s="8">
        <f>IF(R22="",0,RANK(R22,$R$14:$R$47,0))</f>
        <v>20</v>
      </c>
      <c r="T22" s="11">
        <f>VLOOKUP($F22,'[1]Rapport 1'!$C$5:$H$38,6,0)</f>
        <v>-272</v>
      </c>
      <c r="U22" s="8">
        <f>IF(T22="",0,RANK(T22,$T$14:$T$47,0))</f>
        <v>25</v>
      </c>
      <c r="V22" s="12">
        <v>29.568106312292354</v>
      </c>
      <c r="W22" s="8">
        <f>IF(V22="",0,RANK(V22,$V$14:$V$47,0))</f>
        <v>13</v>
      </c>
      <c r="X22" s="22">
        <v>0.55471016215702129</v>
      </c>
      <c r="Y22" s="8">
        <f>IF(X22="",0,RANK(X22,$X$14:$X$47,0))</f>
        <v>4</v>
      </c>
      <c r="Z22" s="13">
        <v>37.989999999999995</v>
      </c>
      <c r="AA22" s="8">
        <f>IF(Z22="",0,RANK(Z22,$Z$14:$Z$47,1))</f>
        <v>3</v>
      </c>
      <c r="AB22" s="10">
        <v>0</v>
      </c>
      <c r="AC22" s="8">
        <f>IF(AB22="",0,RANK(AB22,$AB$14:$AB$47,0))</f>
        <v>14</v>
      </c>
      <c r="AD22" s="9">
        <v>180</v>
      </c>
      <c r="AE22" s="8">
        <f>IF(AD22="",0,RANK(AD22,$AD$14:$AD$47,0))</f>
        <v>13</v>
      </c>
      <c r="AF22" s="7">
        <v>8.61</v>
      </c>
      <c r="AG22" s="8">
        <f>IF(AF22="",0,RANK(AF22,$AF$14:$AF$47,0))</f>
        <v>27</v>
      </c>
      <c r="AH22" s="19">
        <f>SUM(I22+K22+M22+O22+Q22+S22+U22+W22+Y22+AA22+AC22+AE22+AG22)</f>
        <v>168</v>
      </c>
      <c r="AI22" s="8">
        <f>IF(AH22="",0,RANK(AH22,$AH$14:$AH$47,1))</f>
        <v>9</v>
      </c>
    </row>
    <row r="23" spans="1:35" x14ac:dyDescent="0.25">
      <c r="A23" s="6" t="s">
        <v>91</v>
      </c>
      <c r="B23" s="6">
        <v>71595</v>
      </c>
      <c r="C23" s="6">
        <v>306176</v>
      </c>
      <c r="D23" s="6" t="s">
        <v>23</v>
      </c>
      <c r="E23" t="s">
        <v>23</v>
      </c>
      <c r="F23" s="6">
        <v>71595</v>
      </c>
      <c r="G23" s="6" t="s">
        <v>56</v>
      </c>
      <c r="H23" s="7">
        <v>851416</v>
      </c>
      <c r="I23" s="8">
        <f>IF(H23="",0,RANK(H23,$H$14:$H$47,0))</f>
        <v>19</v>
      </c>
      <c r="J23" s="7">
        <v>4862413</v>
      </c>
      <c r="K23" s="8">
        <f>IF(J23="",0,RANK(J23,$J$14:$J$47,0))</f>
        <v>7</v>
      </c>
      <c r="L23" s="7">
        <f>VLOOKUP($F23,Données!$D$6:$J$39,7,0)</f>
        <v>1517560</v>
      </c>
      <c r="M23" s="8">
        <f>IF(L23="",0,RANK(L23,$L$14:$L$47,0))</f>
        <v>14</v>
      </c>
      <c r="N23" s="7">
        <v>15.57</v>
      </c>
      <c r="O23" s="8">
        <f>IF(N23="",0,RANK(N23,$N$14:$N$47,0))</f>
        <v>11</v>
      </c>
      <c r="P23" s="10">
        <v>21939.569177389039</v>
      </c>
      <c r="Q23" s="8">
        <f>IF(P23="",0,RANK(P23,$P$14:$P$47,0))</f>
        <v>10</v>
      </c>
      <c r="R23" s="7">
        <v>7.0399999999999991</v>
      </c>
      <c r="S23" s="8">
        <f>IF(R23="",0,RANK(R23,$R$14:$R$47,0))</f>
        <v>18</v>
      </c>
      <c r="T23" s="11">
        <f>VLOOKUP($F23,'[1]Rapport 1'!$C$5:$H$38,6,0)</f>
        <v>-195</v>
      </c>
      <c r="U23" s="8">
        <f>IF(T23="",0,RANK(T23,$T$14:$T$47,0))</f>
        <v>18</v>
      </c>
      <c r="V23" s="12">
        <v>25.39682539682541</v>
      </c>
      <c r="W23" s="8">
        <f>IF(V23="",0,RANK(V23,$V$14:$V$47,0))</f>
        <v>14</v>
      </c>
      <c r="X23" s="22">
        <v>0.54469237714433127</v>
      </c>
      <c r="Y23" s="8">
        <f>IF(X23="",0,RANK(X23,$X$14:$X$47,0))</f>
        <v>7</v>
      </c>
      <c r="Z23" s="13">
        <v>36</v>
      </c>
      <c r="AA23" s="8">
        <f>IF(Z23="",0,RANK(Z23,$Z$14:$Z$47,1))</f>
        <v>2</v>
      </c>
      <c r="AB23" s="10">
        <v>-1</v>
      </c>
      <c r="AC23" s="8">
        <f>IF(AB23="",0,RANK(AB23,$AB$14:$AB$47,0))</f>
        <v>17</v>
      </c>
      <c r="AD23" s="9">
        <v>171.42857142857144</v>
      </c>
      <c r="AE23" s="8">
        <f>IF(AD23="",0,RANK(AD23,$AD$14:$AD$47,0))</f>
        <v>16</v>
      </c>
      <c r="AF23" s="7">
        <v>13.39</v>
      </c>
      <c r="AG23" s="8">
        <f>IF(AF23="",0,RANK(AF23,$AF$14:$AF$47,0))</f>
        <v>16</v>
      </c>
      <c r="AH23" s="19">
        <f>SUM(I23+K23+M23+O23+Q23+S23+U23+W23+Y23+AA23+AC23+AE23+AG23)</f>
        <v>169</v>
      </c>
      <c r="AI23" s="8">
        <f>IF(AH23="",0,RANK(AH23,$AH$14:$AH$47,1))</f>
        <v>10</v>
      </c>
    </row>
    <row r="24" spans="1:35" x14ac:dyDescent="0.25">
      <c r="A24" s="6" t="s">
        <v>93</v>
      </c>
      <c r="B24" s="6">
        <v>71276</v>
      </c>
      <c r="C24" s="6">
        <v>300268</v>
      </c>
      <c r="D24" s="6" t="s">
        <v>17</v>
      </c>
      <c r="E24" t="s">
        <v>17</v>
      </c>
      <c r="F24" s="6">
        <v>71276</v>
      </c>
      <c r="G24" s="6" t="s">
        <v>51</v>
      </c>
      <c r="H24" s="7">
        <v>871467</v>
      </c>
      <c r="I24" s="8">
        <f>IF(H24="",0,RANK(H24,$H$14:$H$47,0))</f>
        <v>18</v>
      </c>
      <c r="J24" s="7">
        <v>2934840</v>
      </c>
      <c r="K24" s="8">
        <f>IF(J24="",0,RANK(J24,$J$14:$J$47,0))</f>
        <v>19</v>
      </c>
      <c r="L24" s="7">
        <f>VLOOKUP($F24,Données!$D$6:$J$39,7,0)</f>
        <v>1331945</v>
      </c>
      <c r="M24" s="8">
        <f>IF(L24="",0,RANK(L24,$L$14:$L$47,0))</f>
        <v>18</v>
      </c>
      <c r="N24" s="7">
        <v>13.98</v>
      </c>
      <c r="O24" s="8">
        <f>IF(N24="",0,RANK(N24,$N$14:$N$47,0))</f>
        <v>23</v>
      </c>
      <c r="P24" s="10">
        <v>17484.182200052506</v>
      </c>
      <c r="Q24" s="8">
        <f>IF(P24="",0,RANK(P24,$P$14:$P$47,0))</f>
        <v>23</v>
      </c>
      <c r="R24" s="7">
        <v>7.03</v>
      </c>
      <c r="S24" s="8">
        <f>IF(R24="",0,RANK(R24,$R$14:$R$47,0))</f>
        <v>19</v>
      </c>
      <c r="T24" s="11">
        <f>VLOOKUP($F24,'[1]Rapport 1'!$C$5:$H$38,6,0)</f>
        <v>-138</v>
      </c>
      <c r="U24" s="8">
        <f>IF(T24="",0,RANK(T24,$T$14:$T$47,0))</f>
        <v>12</v>
      </c>
      <c r="V24" s="12">
        <v>30.45267489711933</v>
      </c>
      <c r="W24" s="8">
        <f>IF(V24="",0,RANK(V24,$V$14:$V$47,0))</f>
        <v>11</v>
      </c>
      <c r="X24" s="22">
        <v>0.55631726374760426</v>
      </c>
      <c r="Y24" s="8">
        <f>IF(X24="",0,RANK(X24,$X$14:$X$47,0))</f>
        <v>3</v>
      </c>
      <c r="Z24" s="13">
        <v>42.87</v>
      </c>
      <c r="AA24" s="8">
        <f>IF(Z24="",0,RANK(Z24,$Z$14:$Z$47,1))</f>
        <v>6</v>
      </c>
      <c r="AB24" s="10">
        <v>5</v>
      </c>
      <c r="AC24" s="8">
        <f>IF(AB24="",0,RANK(AB24,$AB$14:$AB$47,0))</f>
        <v>2</v>
      </c>
      <c r="AD24" s="9">
        <v>172.22222222222223</v>
      </c>
      <c r="AE24" s="8">
        <f>IF(AD24="",0,RANK(AD24,$AD$14:$AD$47,0))</f>
        <v>15</v>
      </c>
      <c r="AF24" s="7">
        <v>14.1</v>
      </c>
      <c r="AG24" s="8">
        <f>IF(AF24="",0,RANK(AF24,$AF$14:$AF$47,0))</f>
        <v>10</v>
      </c>
      <c r="AH24" s="19">
        <f>SUM(I24+K24+M24+O24+Q24+S24+U24+W24+Y24+AA24+AC24+AE24+AG24)</f>
        <v>179</v>
      </c>
      <c r="AI24" s="8">
        <f>IF(AH24="",0,RANK(AH24,$AH$14:$AH$47,1))</f>
        <v>11</v>
      </c>
    </row>
    <row r="25" spans="1:35" x14ac:dyDescent="0.25">
      <c r="A25" s="6" t="s">
        <v>93</v>
      </c>
      <c r="B25" s="6">
        <v>71159</v>
      </c>
      <c r="C25" s="6">
        <v>179897</v>
      </c>
      <c r="D25" s="6" t="s">
        <v>13</v>
      </c>
      <c r="E25" t="s">
        <v>13</v>
      </c>
      <c r="F25" s="6">
        <v>71159</v>
      </c>
      <c r="G25" s="6" t="s">
        <v>47</v>
      </c>
      <c r="H25" s="7">
        <v>1061514</v>
      </c>
      <c r="I25" s="8">
        <f>IF(H25="",0,RANK(H25,$H$14:$H$47,0))</f>
        <v>11</v>
      </c>
      <c r="J25" s="7">
        <v>3208849</v>
      </c>
      <c r="K25" s="8">
        <f>IF(J25="",0,RANK(J25,$J$14:$J$47,0))</f>
        <v>15</v>
      </c>
      <c r="L25" s="7">
        <f>VLOOKUP($F25,Données!$D$6:$J$39,7,0)</f>
        <v>1528026</v>
      </c>
      <c r="M25" s="8">
        <f>IF(L25="",0,RANK(L25,$L$14:$L$47,0))</f>
        <v>13</v>
      </c>
      <c r="N25" s="7">
        <v>12.81</v>
      </c>
      <c r="O25" s="8">
        <f>IF(N25="",0,RANK(N25,$N$14:$N$47,0))</f>
        <v>26</v>
      </c>
      <c r="P25" s="10">
        <v>22113.256150506513</v>
      </c>
      <c r="Q25" s="8">
        <f>IF(P25="",0,RANK(P25,$P$14:$P$47,0))</f>
        <v>9</v>
      </c>
      <c r="R25" s="7">
        <v>6.16</v>
      </c>
      <c r="S25" s="8">
        <f>IF(R25="",0,RANK(R25,$R$14:$R$47,0))</f>
        <v>25</v>
      </c>
      <c r="T25" s="11">
        <f>VLOOKUP($F25,'[1]Rapport 1'!$C$5:$H$38,6,0)</f>
        <v>-169</v>
      </c>
      <c r="U25" s="8">
        <f>IF(T25="",0,RANK(T25,$T$14:$T$47,0))</f>
        <v>14</v>
      </c>
      <c r="V25" s="12">
        <v>10.185185185185183</v>
      </c>
      <c r="W25" s="8">
        <f>IF(V25="",0,RANK(V25,$V$14:$V$47,0))</f>
        <v>23</v>
      </c>
      <c r="X25" s="22">
        <v>0.52710715798390517</v>
      </c>
      <c r="Y25" s="8">
        <f>IF(X25="",0,RANK(X25,$X$14:$X$47,0))</f>
        <v>13</v>
      </c>
      <c r="Z25" s="13">
        <v>55.64</v>
      </c>
      <c r="AA25" s="8">
        <f>IF(Z25="",0,RANK(Z25,$Z$14:$Z$47,1))</f>
        <v>18</v>
      </c>
      <c r="AB25" s="10">
        <v>2</v>
      </c>
      <c r="AC25" s="8">
        <f>IF(AB25="",0,RANK(AB25,$AB$14:$AB$47,0))</f>
        <v>6</v>
      </c>
      <c r="AD25" s="9">
        <v>188.88888888888889</v>
      </c>
      <c r="AE25" s="8">
        <f>IF(AD25="",0,RANK(AD25,$AD$14:$AD$47,0))</f>
        <v>7</v>
      </c>
      <c r="AF25" s="7">
        <v>30.75</v>
      </c>
      <c r="AG25" s="8">
        <f>IF(AF25="",0,RANK(AF25,$AF$14:$AF$47,0))</f>
        <v>1</v>
      </c>
      <c r="AH25" s="19">
        <f>SUM(I25+K25+M25+O25+Q25+S25+U25+W25+Y25+AA25+AC25+AE25+AG25)</f>
        <v>181</v>
      </c>
      <c r="AI25" s="8">
        <f>IF(AH25="",0,RANK(AH25,$AH$14:$AH$47,1))</f>
        <v>12</v>
      </c>
    </row>
    <row r="26" spans="1:35" x14ac:dyDescent="0.25">
      <c r="A26" s="6" t="s">
        <v>91</v>
      </c>
      <c r="B26" s="6">
        <v>71594</v>
      </c>
      <c r="C26" s="6">
        <v>190433</v>
      </c>
      <c r="D26" s="6" t="s">
        <v>33</v>
      </c>
      <c r="E26" t="s">
        <v>33</v>
      </c>
      <c r="F26" s="6">
        <v>71594</v>
      </c>
      <c r="G26" s="6" t="s">
        <v>66</v>
      </c>
      <c r="H26" s="7">
        <v>1133530</v>
      </c>
      <c r="I26" s="8">
        <f>IF(H26="",0,RANK(H26,$H$14:$H$47,0))</f>
        <v>7</v>
      </c>
      <c r="J26" s="7">
        <v>5484152</v>
      </c>
      <c r="K26" s="8">
        <f>IF(J26="",0,RANK(J26,$J$14:$J$47,0))</f>
        <v>5</v>
      </c>
      <c r="L26" s="7">
        <f>VLOOKUP($F26,Données!$D$6:$J$39,7,0)</f>
        <v>1788296</v>
      </c>
      <c r="M26" s="8">
        <f>IF(L26="",0,RANK(L26,$L$14:$L$47,0))</f>
        <v>8</v>
      </c>
      <c r="N26" s="7">
        <v>15.09</v>
      </c>
      <c r="O26" s="8">
        <f>IF(N26="",0,RANK(N26,$N$14:$N$47,0))</f>
        <v>14</v>
      </c>
      <c r="P26" s="10">
        <v>22494.289308176099</v>
      </c>
      <c r="Q26" s="8">
        <f>IF(P26="",0,RANK(P26,$P$14:$P$47,0))</f>
        <v>8</v>
      </c>
      <c r="R26" s="7">
        <v>5.09</v>
      </c>
      <c r="S26" s="8">
        <f>IF(R26="",0,RANK(R26,$R$14:$R$47,0))</f>
        <v>34</v>
      </c>
      <c r="T26" s="11">
        <f>VLOOKUP($F26,'[1]Rapport 1'!$C$5:$H$38,6,0)</f>
        <v>-282</v>
      </c>
      <c r="U26" s="8">
        <f>IF(T26="",0,RANK(T26,$T$14:$T$47,0))</f>
        <v>27</v>
      </c>
      <c r="V26" s="12">
        <v>32.558139534883729</v>
      </c>
      <c r="W26" s="8">
        <f>IF(V26="",0,RANK(V26,$V$14:$V$47,0))</f>
        <v>8</v>
      </c>
      <c r="X26" s="22">
        <v>0.52178206957094264</v>
      </c>
      <c r="Y26" s="8">
        <f>IF(X26="",0,RANK(X26,$X$14:$X$47,0))</f>
        <v>17</v>
      </c>
      <c r="Z26" s="13">
        <v>33.239999999999995</v>
      </c>
      <c r="AA26" s="8">
        <f>IF(Z26="",0,RANK(Z26,$Z$14:$Z$47,1))</f>
        <v>1</v>
      </c>
      <c r="AB26" s="10">
        <v>-1</v>
      </c>
      <c r="AC26" s="8">
        <f>IF(AB26="",0,RANK(AB26,$AB$14:$AB$47,0))</f>
        <v>17</v>
      </c>
      <c r="AD26" s="9">
        <v>166.66666666666669</v>
      </c>
      <c r="AE26" s="8">
        <f>IF(AD26="",0,RANK(AD26,$AD$14:$AD$47,0))</f>
        <v>20</v>
      </c>
      <c r="AF26" s="7">
        <v>6.63</v>
      </c>
      <c r="AG26" s="8">
        <f>IF(AF26="",0,RANK(AF26,$AF$14:$AF$47,0))</f>
        <v>29</v>
      </c>
      <c r="AH26" s="19">
        <f>SUM(I26+K26+M26+O26+Q26+S26+U26+W26+Y26+AA26+AC26+AE26+AG26)</f>
        <v>195</v>
      </c>
      <c r="AI26" s="8">
        <f>IF(AH26="",0,RANK(AH26,$AH$14:$AH$47,1))</f>
        <v>13</v>
      </c>
    </row>
    <row r="27" spans="1:35" x14ac:dyDescent="0.25">
      <c r="A27" s="6" t="s">
        <v>92</v>
      </c>
      <c r="B27" s="6">
        <v>71063</v>
      </c>
      <c r="C27" s="6">
        <v>193005</v>
      </c>
      <c r="D27" s="6" t="s">
        <v>35</v>
      </c>
      <c r="E27" t="s">
        <v>35</v>
      </c>
      <c r="F27" s="6">
        <v>71063</v>
      </c>
      <c r="G27" s="6" t="s">
        <v>68</v>
      </c>
      <c r="H27" s="7">
        <v>905663</v>
      </c>
      <c r="I27" s="8">
        <f>IF(H27="",0,RANK(H27,$H$14:$H$47,0))</f>
        <v>16</v>
      </c>
      <c r="J27" s="7">
        <v>2798910</v>
      </c>
      <c r="K27" s="8">
        <f>IF(J27="",0,RANK(J27,$J$14:$J$47,0))</f>
        <v>22</v>
      </c>
      <c r="L27" s="7">
        <f>VLOOKUP($F27,Données!$D$6:$J$39,7,0)</f>
        <v>1395236</v>
      </c>
      <c r="M27" s="8">
        <f>IF(L27="",0,RANK(L27,$L$14:$L$47,0))</f>
        <v>16</v>
      </c>
      <c r="N27" s="7">
        <v>16.149999999999999</v>
      </c>
      <c r="O27" s="8">
        <f>IF(N27="",0,RANK(N27,$N$14:$N$47,0))</f>
        <v>9</v>
      </c>
      <c r="P27" s="10">
        <v>16901.708055723804</v>
      </c>
      <c r="Q27" s="8">
        <f>IF(P27="",0,RANK(P27,$P$14:$P$47,0))</f>
        <v>25</v>
      </c>
      <c r="R27" s="7">
        <v>8.27</v>
      </c>
      <c r="S27" s="8">
        <f>IF(R27="",0,RANK(R27,$R$14:$R$47,0))</f>
        <v>8</v>
      </c>
      <c r="T27" s="11">
        <f>VLOOKUP($F27,'[1]Rapport 1'!$C$5:$H$38,6,0)</f>
        <v>-33</v>
      </c>
      <c r="U27" s="8">
        <f>IF(T27="",0,RANK(T27,$T$14:$T$47,0))</f>
        <v>6</v>
      </c>
      <c r="V27" s="12">
        <v>17.460317460317466</v>
      </c>
      <c r="W27" s="8">
        <f>IF(V27="",0,RANK(V27,$V$14:$V$47,0))</f>
        <v>18</v>
      </c>
      <c r="X27" s="22">
        <v>0.52259522272433834</v>
      </c>
      <c r="Y27" s="8">
        <f>IF(X27="",0,RANK(X27,$X$14:$X$47,0))</f>
        <v>15</v>
      </c>
      <c r="Z27" s="13">
        <v>63.070000000000007</v>
      </c>
      <c r="AA27" s="8">
        <f>IF(Z27="",0,RANK(Z27,$Z$14:$Z$47,1))</f>
        <v>28</v>
      </c>
      <c r="AB27" s="10">
        <v>3</v>
      </c>
      <c r="AC27" s="8">
        <f>IF(AB27="",0,RANK(AB27,$AB$14:$AB$47,0))</f>
        <v>5</v>
      </c>
      <c r="AD27" s="9">
        <v>181.81818181818181</v>
      </c>
      <c r="AE27" s="8">
        <f>IF(AD27="",0,RANK(AD27,$AD$14:$AD$47,0))</f>
        <v>11</v>
      </c>
      <c r="AF27" s="7">
        <v>11.05</v>
      </c>
      <c r="AG27" s="8">
        <f>IF(AF27="",0,RANK(AF27,$AF$14:$AF$47,0))</f>
        <v>21</v>
      </c>
      <c r="AH27" s="19">
        <f>SUM(I27+K27+M27+O27+Q27+S27+U27+W27+Y27+AA27+AC27+AE27+AG27)</f>
        <v>200</v>
      </c>
      <c r="AI27" s="8">
        <f>IF(AH27="",0,RANK(AH27,$AH$14:$AH$47,1))</f>
        <v>14</v>
      </c>
    </row>
    <row r="28" spans="1:35" x14ac:dyDescent="0.25">
      <c r="A28" s="6" t="s">
        <v>90</v>
      </c>
      <c r="B28" s="6">
        <v>70066</v>
      </c>
      <c r="C28" s="6">
        <v>182484</v>
      </c>
      <c r="D28" s="6" t="s">
        <v>21</v>
      </c>
      <c r="E28" t="s">
        <v>21</v>
      </c>
      <c r="F28" s="6">
        <v>70066</v>
      </c>
      <c r="G28" s="6" t="s">
        <v>54</v>
      </c>
      <c r="H28" s="7">
        <v>874461</v>
      </c>
      <c r="I28" s="8">
        <f>IF(H28="",0,RANK(H28,$H$14:$H$47,0))</f>
        <v>17</v>
      </c>
      <c r="J28" s="7">
        <v>1666244</v>
      </c>
      <c r="K28" s="8">
        <f>IF(J28="",0,RANK(J28,$J$14:$J$47,0))</f>
        <v>30</v>
      </c>
      <c r="L28" s="7">
        <f>VLOOKUP($F28,Données!$D$6:$J$39,7,0)</f>
        <v>1224272</v>
      </c>
      <c r="M28" s="8">
        <f>IF(L28="",0,RANK(L28,$L$14:$L$47,0))</f>
        <v>21</v>
      </c>
      <c r="N28" s="7">
        <v>14.76</v>
      </c>
      <c r="O28" s="8">
        <f>IF(N28="",0,RANK(N28,$N$14:$N$47,0))</f>
        <v>20</v>
      </c>
      <c r="P28" s="10">
        <v>20648.87839433294</v>
      </c>
      <c r="Q28" s="8">
        <f>IF(P28="",0,RANK(P28,$P$14:$P$47,0))</f>
        <v>14</v>
      </c>
      <c r="R28" s="7">
        <v>8.44</v>
      </c>
      <c r="S28" s="8">
        <f>IF(R28="",0,RANK(R28,$R$14:$R$47,0))</f>
        <v>6</v>
      </c>
      <c r="T28" s="11">
        <f>VLOOKUP($F28,'[1]Rapport 1'!$C$5:$H$38,6,0)</f>
        <v>-7</v>
      </c>
      <c r="U28" s="8">
        <f>IF(T28="",0,RANK(T28,$T$14:$T$47,0))</f>
        <v>5</v>
      </c>
      <c r="V28" s="12">
        <v>11.111111111111109</v>
      </c>
      <c r="W28" s="8">
        <f>IF(V28="",0,RANK(V28,$V$14:$V$47,0))</f>
        <v>22</v>
      </c>
      <c r="X28" s="22">
        <v>0.49821948850760767</v>
      </c>
      <c r="Y28" s="8">
        <f>IF(X28="",0,RANK(X28,$X$14:$X$47,0))</f>
        <v>28</v>
      </c>
      <c r="Z28" s="13">
        <v>58.43</v>
      </c>
      <c r="AA28" s="8">
        <f>IF(Z28="",0,RANK(Z28,$Z$14:$Z$47,1))</f>
        <v>25</v>
      </c>
      <c r="AB28" s="10">
        <v>1</v>
      </c>
      <c r="AC28" s="8">
        <f>IF(AB28="",0,RANK(AB28,$AB$14:$AB$47,0))</f>
        <v>11</v>
      </c>
      <c r="AD28" s="9">
        <v>200</v>
      </c>
      <c r="AE28" s="8">
        <f>IF(AD28="",0,RANK(AD28,$AD$14:$AD$47,0))</f>
        <v>1</v>
      </c>
      <c r="AF28" s="7">
        <v>17.02</v>
      </c>
      <c r="AG28" s="8">
        <f>IF(AF28="",0,RANK(AF28,$AF$14:$AF$47,0))</f>
        <v>7</v>
      </c>
      <c r="AH28" s="19">
        <f>SUM(I28+K28+M28+O28+Q28+S28+U28+W28+Y28+AA28+AC28+AE28+AG28)</f>
        <v>207</v>
      </c>
      <c r="AI28" s="8">
        <f>IF(AH28="",0,RANK(AH28,$AH$14:$AH$47,1))</f>
        <v>15</v>
      </c>
    </row>
    <row r="29" spans="1:35" x14ac:dyDescent="0.25">
      <c r="A29" s="6" t="s">
        <v>92</v>
      </c>
      <c r="B29" s="6">
        <v>71024</v>
      </c>
      <c r="C29" s="6">
        <v>177094</v>
      </c>
      <c r="D29" s="6" t="s">
        <v>28</v>
      </c>
      <c r="E29" t="s">
        <v>28</v>
      </c>
      <c r="F29" s="6">
        <v>71024</v>
      </c>
      <c r="G29" s="6" t="s">
        <v>61</v>
      </c>
      <c r="H29" s="7">
        <v>971514</v>
      </c>
      <c r="I29" s="8">
        <f>IF(H29="",0,RANK(H29,$H$14:$H$47,0))</f>
        <v>14</v>
      </c>
      <c r="J29" s="7">
        <v>3626773</v>
      </c>
      <c r="K29" s="8">
        <f>IF(J29="",0,RANK(J29,$J$14:$J$47,0))</f>
        <v>9</v>
      </c>
      <c r="L29" s="7">
        <f>VLOOKUP($F29,Données!$D$6:$J$39,7,0)</f>
        <v>1548823</v>
      </c>
      <c r="M29" s="8">
        <f>IF(L29="",0,RANK(L29,$L$14:$L$47,0))</f>
        <v>12</v>
      </c>
      <c r="N29" s="7">
        <v>14.88</v>
      </c>
      <c r="O29" s="8">
        <f>IF(N29="",0,RANK(N29,$N$14:$N$47,0))</f>
        <v>19</v>
      </c>
      <c r="P29" s="10">
        <v>19029.647376827619</v>
      </c>
      <c r="Q29" s="8">
        <f>IF(P29="",0,RANK(P29,$P$14:$P$47,0))</f>
        <v>19</v>
      </c>
      <c r="R29" s="7">
        <v>7.6199999999999992</v>
      </c>
      <c r="S29" s="8">
        <f>IF(R29="",0,RANK(R29,$R$14:$R$47,0))</f>
        <v>14</v>
      </c>
      <c r="T29" s="11">
        <f>VLOOKUP($F29,'[1]Rapport 1'!$C$5:$H$38,6,0)</f>
        <v>-290</v>
      </c>
      <c r="U29" s="8">
        <f>IF(T29="",0,RANK(T29,$T$14:$T$47,0))</f>
        <v>29</v>
      </c>
      <c r="V29" s="12">
        <v>32.653061224489782</v>
      </c>
      <c r="W29" s="8">
        <f>IF(V29="",0,RANK(V29,$V$14:$V$47,0))</f>
        <v>7</v>
      </c>
      <c r="X29" s="22">
        <v>0.50777508743610433</v>
      </c>
      <c r="Y29" s="8">
        <f>IF(X29="",0,RANK(X29,$X$14:$X$47,0))</f>
        <v>25</v>
      </c>
      <c r="Z29" s="13">
        <v>56.539999999999992</v>
      </c>
      <c r="AA29" s="8">
        <f>IF(Z29="",0,RANK(Z29,$Z$14:$Z$47,1))</f>
        <v>22</v>
      </c>
      <c r="AB29" s="10">
        <v>-2</v>
      </c>
      <c r="AC29" s="8">
        <f>IF(AB29="",0,RANK(AB29,$AB$14:$AB$47,0))</f>
        <v>25</v>
      </c>
      <c r="AD29" s="9">
        <v>187.5</v>
      </c>
      <c r="AE29" s="8">
        <f>IF(AD29="",0,RANK(AD29,$AD$14:$AD$47,0))</f>
        <v>8</v>
      </c>
      <c r="AF29" s="7">
        <v>13.64</v>
      </c>
      <c r="AG29" s="8">
        <f>IF(AF29="",0,RANK(AF29,$AF$14:$AF$47,0))</f>
        <v>12</v>
      </c>
      <c r="AH29" s="19">
        <f>SUM(I29+K29+M29+O29+Q29+S29+U29+W29+Y29+AA29+AC29+AE29+AG29)</f>
        <v>215</v>
      </c>
      <c r="AI29" s="8">
        <f>IF(AH29="",0,RANK(AH29,$AH$14:$AH$47,1))</f>
        <v>16</v>
      </c>
    </row>
    <row r="30" spans="1:35" x14ac:dyDescent="0.25">
      <c r="A30" s="6" t="s">
        <v>90</v>
      </c>
      <c r="B30" s="6">
        <v>71248</v>
      </c>
      <c r="C30" s="6">
        <v>306077</v>
      </c>
      <c r="D30" s="6" t="s">
        <v>34</v>
      </c>
      <c r="E30" t="s">
        <v>34</v>
      </c>
      <c r="F30" s="6">
        <v>71248</v>
      </c>
      <c r="G30" s="6" t="s">
        <v>67</v>
      </c>
      <c r="H30" s="7">
        <v>821938</v>
      </c>
      <c r="I30" s="8">
        <f>IF(H30="",0,RANK(H30,$H$14:$H$47,0))</f>
        <v>20</v>
      </c>
      <c r="J30" s="7">
        <v>2813090</v>
      </c>
      <c r="K30" s="8">
        <f>IF(J30="",0,RANK(J30,$J$14:$J$47,0))</f>
        <v>21</v>
      </c>
      <c r="L30" s="7">
        <f>VLOOKUP($F30,Données!$D$6:$J$39,7,0)</f>
        <v>1262183</v>
      </c>
      <c r="M30" s="8">
        <f>IF(L30="",0,RANK(L30,$L$14:$L$47,0))</f>
        <v>20</v>
      </c>
      <c r="N30" s="7">
        <v>15.43</v>
      </c>
      <c r="O30" s="8">
        <f>IF(N30="",0,RANK(N30,$N$14:$N$47,0))</f>
        <v>12</v>
      </c>
      <c r="P30" s="10">
        <v>17433.466850828729</v>
      </c>
      <c r="Q30" s="8">
        <f>IF(P30="",0,RANK(P30,$P$14:$P$47,0))</f>
        <v>24</v>
      </c>
      <c r="R30" s="7">
        <v>8.1000000000000014</v>
      </c>
      <c r="S30" s="8">
        <f>IF(R30="",0,RANK(R30,$R$14:$R$47,0))</f>
        <v>9</v>
      </c>
      <c r="T30" s="11">
        <f>VLOOKUP($F30,'[1]Rapport 1'!$C$5:$H$38,6,0)</f>
        <v>-136</v>
      </c>
      <c r="U30" s="8">
        <f>IF(T30="",0,RANK(T30,$T$14:$T$47,0))</f>
        <v>11</v>
      </c>
      <c r="V30" s="12">
        <v>37.885462555066063</v>
      </c>
      <c r="W30" s="8">
        <f>IF(V30="",0,RANK(V30,$V$14:$V$47,0))</f>
        <v>4</v>
      </c>
      <c r="X30" s="22">
        <v>0.47214899226124668</v>
      </c>
      <c r="Y30" s="8">
        <f>IF(X30="",0,RANK(X30,$X$14:$X$47,0))</f>
        <v>33</v>
      </c>
      <c r="Z30" s="13">
        <v>61.92</v>
      </c>
      <c r="AA30" s="8">
        <f>IF(Z30="",0,RANK(Z30,$Z$14:$Z$47,1))</f>
        <v>27</v>
      </c>
      <c r="AB30" s="10">
        <v>7</v>
      </c>
      <c r="AC30" s="8">
        <f>IF(AB30="",0,RANK(AB30,$AB$14:$AB$47,0))</f>
        <v>1</v>
      </c>
      <c r="AD30" s="9">
        <v>166.66666666666669</v>
      </c>
      <c r="AE30" s="8">
        <f>IF(AD30="",0,RANK(AD30,$AD$14:$AD$47,0))</f>
        <v>20</v>
      </c>
      <c r="AF30" s="7">
        <v>11.33</v>
      </c>
      <c r="AG30" s="8">
        <f>IF(AF30="",0,RANK(AF30,$AF$14:$AF$47,0))</f>
        <v>19</v>
      </c>
      <c r="AH30" s="19">
        <f>SUM(I30+K30+M30+O30+Q30+S30+U30+W30+Y30+AA30+AC30+AE30+AG30)</f>
        <v>221</v>
      </c>
      <c r="AI30" s="8">
        <f>IF(AH30="",0,RANK(AH30,$AH$14:$AH$47,1))</f>
        <v>17</v>
      </c>
    </row>
    <row r="31" spans="1:35" x14ac:dyDescent="0.25">
      <c r="A31" s="6" t="s">
        <v>92</v>
      </c>
      <c r="B31" s="6">
        <v>71662</v>
      </c>
      <c r="C31" s="6">
        <v>301703</v>
      </c>
      <c r="D31" s="6" t="s">
        <v>18</v>
      </c>
      <c r="E31" t="s">
        <v>18</v>
      </c>
      <c r="F31" s="6">
        <v>71662</v>
      </c>
      <c r="G31" s="6" t="s">
        <v>52</v>
      </c>
      <c r="H31" s="7">
        <v>800419</v>
      </c>
      <c r="I31" s="8">
        <f>IF(H31="",0,RANK(H31,$H$14:$H$47,0))</f>
        <v>21</v>
      </c>
      <c r="J31" s="7">
        <v>1605343</v>
      </c>
      <c r="K31" s="8">
        <f>IF(J31="",0,RANK(J31,$J$14:$J$47,0))</f>
        <v>31</v>
      </c>
      <c r="L31" s="7">
        <f>VLOOKUP($F31,Données!$D$6:$J$39,7,0)</f>
        <v>1080077</v>
      </c>
      <c r="M31" s="8">
        <f>IF(L31="",0,RANK(L31,$L$14:$L$47,0))</f>
        <v>26</v>
      </c>
      <c r="N31" s="7">
        <v>15.77</v>
      </c>
      <c r="O31" s="8">
        <f>IF(N31="",0,RANK(N31,$N$14:$N$47,0))</f>
        <v>10</v>
      </c>
      <c r="P31" s="10">
        <v>21740.680354267311</v>
      </c>
      <c r="Q31" s="8">
        <f>IF(P31="",0,RANK(P31,$P$14:$P$47,0))</f>
        <v>11</v>
      </c>
      <c r="R31" s="7">
        <v>7.53</v>
      </c>
      <c r="S31" s="8">
        <f>IF(R31="",0,RANK(R31,$R$14:$R$47,0))</f>
        <v>16</v>
      </c>
      <c r="T31" s="11">
        <f>VLOOKUP($F31,'[1]Rapport 1'!$C$5:$H$38,6,0)</f>
        <v>-295</v>
      </c>
      <c r="U31" s="8">
        <f>IF(T31="",0,RANK(T31,$T$14:$T$47,0))</f>
        <v>30</v>
      </c>
      <c r="V31" s="12">
        <v>12.5</v>
      </c>
      <c r="W31" s="8">
        <f>IF(V31="",0,RANK(V31,$V$14:$V$47,0))</f>
        <v>20</v>
      </c>
      <c r="X31" s="22">
        <v>0.53008595988538687</v>
      </c>
      <c r="Y31" s="8">
        <f>IF(X31="",0,RANK(X31,$X$14:$X$47,0))</f>
        <v>12</v>
      </c>
      <c r="Z31" s="13">
        <v>54.69</v>
      </c>
      <c r="AA31" s="8">
        <f>IF(Z31="",0,RANK(Z31,$Z$14:$Z$47,1))</f>
        <v>16</v>
      </c>
      <c r="AB31" s="10">
        <v>-1</v>
      </c>
      <c r="AC31" s="8">
        <f>IF(AB31="",0,RANK(AB31,$AB$14:$AB$47,0))</f>
        <v>17</v>
      </c>
      <c r="AD31" s="9">
        <v>200</v>
      </c>
      <c r="AE31" s="8">
        <f>IF(AD31="",0,RANK(AD31,$AD$14:$AD$47,0))</f>
        <v>1</v>
      </c>
      <c r="AF31" s="7">
        <v>13.45</v>
      </c>
      <c r="AG31" s="8">
        <f>IF(AF31="",0,RANK(AF31,$AF$14:$AF$47,0))</f>
        <v>14</v>
      </c>
      <c r="AH31" s="19">
        <f>SUM(I31+K31+M31+O31+Q31+S31+U31+W31+Y31+AA31+AC31+AE31+AG31)</f>
        <v>225</v>
      </c>
      <c r="AI31" s="8">
        <f>IF(AH31="",0,RANK(AH31,$AH$14:$AH$47,1))</f>
        <v>18</v>
      </c>
    </row>
    <row r="32" spans="1:35" x14ac:dyDescent="0.25">
      <c r="A32" s="6" t="s">
        <v>93</v>
      </c>
      <c r="B32" s="6">
        <v>71270</v>
      </c>
      <c r="C32" s="6">
        <v>305941</v>
      </c>
      <c r="D32" s="6" t="s">
        <v>16</v>
      </c>
      <c r="E32" t="s">
        <v>16</v>
      </c>
      <c r="F32" s="6">
        <v>71270</v>
      </c>
      <c r="G32" s="6" t="s">
        <v>50</v>
      </c>
      <c r="H32" s="7">
        <v>696794</v>
      </c>
      <c r="I32" s="8">
        <f>IF(H32="",0,RANK(H32,$H$14:$H$47,0))</f>
        <v>25</v>
      </c>
      <c r="J32" s="7">
        <v>2905361</v>
      </c>
      <c r="K32" s="8">
        <f>IF(J32="",0,RANK(J32,$J$14:$J$47,0))</f>
        <v>20</v>
      </c>
      <c r="L32" s="7">
        <f>VLOOKUP($F32,Données!$D$6:$J$39,7,0)</f>
        <v>1137033</v>
      </c>
      <c r="M32" s="8">
        <f>IF(L32="",0,RANK(L32,$L$14:$L$47,0))</f>
        <v>22</v>
      </c>
      <c r="N32" s="7">
        <v>15.11</v>
      </c>
      <c r="O32" s="8">
        <f>IF(N32="",0,RANK(N32,$N$14:$N$47,0))</f>
        <v>13</v>
      </c>
      <c r="P32" s="10">
        <v>18569.867711905928</v>
      </c>
      <c r="Q32" s="8">
        <f>IF(P32="",0,RANK(P32,$P$14:$P$47,0))</f>
        <v>22</v>
      </c>
      <c r="R32" s="7">
        <v>7.91</v>
      </c>
      <c r="S32" s="8">
        <f>IF(R32="",0,RANK(R32,$R$14:$R$47,0))</f>
        <v>11</v>
      </c>
      <c r="T32" s="11">
        <f>VLOOKUP($F32,'[1]Rapport 1'!$C$5:$H$38,6,0)</f>
        <v>-230</v>
      </c>
      <c r="U32" s="8">
        <f>IF(T32="",0,RANK(T32,$T$14:$T$47,0))</f>
        <v>23</v>
      </c>
      <c r="V32" s="12">
        <v>19.199999999999996</v>
      </c>
      <c r="W32" s="8">
        <f>IF(V32="",0,RANK(V32,$V$14:$V$47,0))</f>
        <v>16</v>
      </c>
      <c r="X32" s="22">
        <v>0.55235170760934693</v>
      </c>
      <c r="Y32" s="8">
        <f>IF(X32="",0,RANK(X32,$X$14:$X$47,0))</f>
        <v>5</v>
      </c>
      <c r="Z32" s="13">
        <v>44.09</v>
      </c>
      <c r="AA32" s="8">
        <f>IF(Z32="",0,RANK(Z32,$Z$14:$Z$47,1))</f>
        <v>8</v>
      </c>
      <c r="AB32" s="10">
        <v>-3</v>
      </c>
      <c r="AC32" s="8">
        <f>IF(AB32="",0,RANK(AB32,$AB$14:$AB$47,0))</f>
        <v>30</v>
      </c>
      <c r="AD32" s="9">
        <v>162.5</v>
      </c>
      <c r="AE32" s="8">
        <f>IF(AD32="",0,RANK(AD32,$AD$14:$AD$47,0))</f>
        <v>24</v>
      </c>
      <c r="AF32" s="7">
        <v>13.7</v>
      </c>
      <c r="AG32" s="8">
        <f>IF(AF32="",0,RANK(AF32,$AF$14:$AF$47,0))</f>
        <v>11</v>
      </c>
      <c r="AH32" s="19">
        <f>SUM(I32+K32+M32+O32+Q32+S32+U32+W32+Y32+AA32+AC32+AE32+AG32)</f>
        <v>230</v>
      </c>
      <c r="AI32" s="8">
        <f>IF(AH32="",0,RANK(AH32,$AH$14:$AH$47,1))</f>
        <v>19</v>
      </c>
    </row>
    <row r="33" spans="1:35" x14ac:dyDescent="0.25">
      <c r="A33" s="6" t="s">
        <v>91</v>
      </c>
      <c r="B33" s="6">
        <v>71607</v>
      </c>
      <c r="C33" s="6">
        <v>192093</v>
      </c>
      <c r="D33" s="6" t="s">
        <v>29</v>
      </c>
      <c r="E33" t="s">
        <v>29</v>
      </c>
      <c r="F33" s="6">
        <v>71607</v>
      </c>
      <c r="G33" s="6" t="s">
        <v>62</v>
      </c>
      <c r="H33" s="7">
        <v>913774</v>
      </c>
      <c r="I33" s="8">
        <f>IF(H33="",0,RANK(H33,$H$14:$H$47,0))</f>
        <v>15</v>
      </c>
      <c r="J33" s="7">
        <v>2961549</v>
      </c>
      <c r="K33" s="8">
        <f>IF(J33="",0,RANK(J33,$J$14:$J$47,0))</f>
        <v>18</v>
      </c>
      <c r="L33" s="7">
        <f>VLOOKUP($F33,Données!$D$6:$J$39,7,0)</f>
        <v>1403049</v>
      </c>
      <c r="M33" s="8">
        <f>IF(L33="",0,RANK(L33,$L$14:$L$47,0))</f>
        <v>15</v>
      </c>
      <c r="N33" s="7">
        <v>11.53</v>
      </c>
      <c r="O33" s="8">
        <f>IF(N33="",0,RANK(N33,$N$14:$N$47,0))</f>
        <v>32</v>
      </c>
      <c r="P33" s="10">
        <v>13265.094072043114</v>
      </c>
      <c r="Q33" s="8">
        <f>IF(P33="",0,RANK(P33,$P$14:$P$47,0))</f>
        <v>33</v>
      </c>
      <c r="R33" s="7">
        <v>6.23</v>
      </c>
      <c r="S33" s="8">
        <f>IF(R33="",0,RANK(R33,$R$14:$R$47,0))</f>
        <v>24</v>
      </c>
      <c r="T33" s="11">
        <f>VLOOKUP($F33,'[1]Rapport 1'!$C$5:$H$38,6,0)</f>
        <v>-249</v>
      </c>
      <c r="U33" s="8">
        <f>IF(T33="",0,RANK(T33,$T$14:$T$47,0))</f>
        <v>24</v>
      </c>
      <c r="V33" s="12">
        <v>17.40890688259109</v>
      </c>
      <c r="W33" s="8">
        <f>IF(V33="",0,RANK(V33,$V$14:$V$47,0))</f>
        <v>19</v>
      </c>
      <c r="X33" s="22">
        <v>0.54173928721677989</v>
      </c>
      <c r="Y33" s="8">
        <f>IF(X33="",0,RANK(X33,$X$14:$X$47,0))</f>
        <v>8</v>
      </c>
      <c r="Z33" s="13">
        <v>56.08</v>
      </c>
      <c r="AA33" s="8">
        <f>IF(Z33="",0,RANK(Z33,$Z$14:$Z$47,1))</f>
        <v>20</v>
      </c>
      <c r="AB33" s="10">
        <v>4</v>
      </c>
      <c r="AC33" s="8">
        <f>IF(AB33="",0,RANK(AB33,$AB$14:$AB$47,0))</f>
        <v>4</v>
      </c>
      <c r="AD33" s="9">
        <v>200</v>
      </c>
      <c r="AE33" s="8">
        <f>IF(AD33="",0,RANK(AD33,$AD$14:$AD$47,0))</f>
        <v>1</v>
      </c>
      <c r="AF33" s="7">
        <v>11.16</v>
      </c>
      <c r="AG33" s="8">
        <f>IF(AF33="",0,RANK(AF33,$AF$14:$AF$47,0))</f>
        <v>20</v>
      </c>
      <c r="AH33" s="19">
        <f>SUM(I33+K33+M33+O33+Q33+S33+U33+W33+Y33+AA33+AC33+AE33+AG33)</f>
        <v>233</v>
      </c>
      <c r="AI33" s="8">
        <f>IF(AH33="",0,RANK(AH33,$AH$14:$AH$47,1))</f>
        <v>20</v>
      </c>
    </row>
    <row r="34" spans="1:35" x14ac:dyDescent="0.25">
      <c r="A34" s="6" t="s">
        <v>91</v>
      </c>
      <c r="B34" s="6">
        <v>71591</v>
      </c>
      <c r="C34" s="6">
        <v>306484</v>
      </c>
      <c r="D34" s="6" t="s">
        <v>19</v>
      </c>
      <c r="E34" t="s">
        <v>19</v>
      </c>
      <c r="F34" s="6">
        <v>71591</v>
      </c>
      <c r="G34" s="6" t="s">
        <v>53</v>
      </c>
      <c r="H34" s="7">
        <v>536162</v>
      </c>
      <c r="I34" s="8">
        <f>IF(H34="",0,RANK(H34,$H$14:$H$47,0))</f>
        <v>29</v>
      </c>
      <c r="J34" s="7">
        <v>3499852</v>
      </c>
      <c r="K34" s="8">
        <f>IF(J34="",0,RANK(J34,$J$14:$J$47,0))</f>
        <v>10</v>
      </c>
      <c r="L34" s="7">
        <f>VLOOKUP($F34,Données!$D$6:$J$39,7,0)</f>
        <v>929104</v>
      </c>
      <c r="M34" s="8">
        <f>IF(L34="",0,RANK(L34,$L$14:$L$47,0))</f>
        <v>27</v>
      </c>
      <c r="N34" s="7">
        <v>16.97</v>
      </c>
      <c r="O34" s="8">
        <f>IF(N34="",0,RANK(N34,$N$14:$N$47,0))</f>
        <v>8</v>
      </c>
      <c r="P34" s="10">
        <v>20674.321317311973</v>
      </c>
      <c r="Q34" s="8">
        <f>IF(P34="",0,RANK(P34,$P$14:$P$47,0))</f>
        <v>13</v>
      </c>
      <c r="R34" s="7">
        <v>6.5299999999999994</v>
      </c>
      <c r="S34" s="8">
        <f>IF(R34="",0,RANK(R34,$R$14:$R$47,0))</f>
        <v>23</v>
      </c>
      <c r="T34" s="11">
        <f>VLOOKUP($F34,'[1]Rapport 1'!$C$5:$H$38,6,0)</f>
        <v>-333</v>
      </c>
      <c r="U34" s="8">
        <f>IF(T34="",0,RANK(T34,$T$14:$T$47,0))</f>
        <v>32</v>
      </c>
      <c r="V34" s="12">
        <v>5.4794520547945202</v>
      </c>
      <c r="W34" s="8">
        <f>IF(V34="",0,RANK(V34,$V$14:$V$47,0))</f>
        <v>26</v>
      </c>
      <c r="X34" s="22">
        <v>0.56445961728505978</v>
      </c>
      <c r="Y34" s="8">
        <f>IF(X34="",0,RANK(X34,$X$14:$X$47,0))</f>
        <v>1</v>
      </c>
      <c r="Z34" s="13">
        <v>43.97</v>
      </c>
      <c r="AA34" s="8">
        <f>IF(Z34="",0,RANK(Z34,$Z$14:$Z$47,1))</f>
        <v>7</v>
      </c>
      <c r="AB34" s="10">
        <v>2</v>
      </c>
      <c r="AC34" s="8">
        <f>IF(AB34="",0,RANK(AB34,$AB$14:$AB$47,0))</f>
        <v>6</v>
      </c>
      <c r="AD34" s="9">
        <v>125</v>
      </c>
      <c r="AE34" s="8">
        <f>IF(AD34="",0,RANK(AD34,$AD$14:$AD$47,0))</f>
        <v>33</v>
      </c>
      <c r="AF34" s="7">
        <v>10.24</v>
      </c>
      <c r="AG34" s="8">
        <f>IF(AF34="",0,RANK(AF34,$AF$14:$AF$47,0))</f>
        <v>23</v>
      </c>
      <c r="AH34" s="19">
        <f>SUM(I34+K34+M34+O34+Q34+S34+U34+W34+Y34+AA34+AC34+AE34+AG34)</f>
        <v>238</v>
      </c>
      <c r="AI34" s="8">
        <f>IF(AH34="",0,RANK(AH34,$AH$14:$AH$47,1))</f>
        <v>21</v>
      </c>
    </row>
    <row r="35" spans="1:35" x14ac:dyDescent="0.25">
      <c r="A35" s="6" t="s">
        <v>93</v>
      </c>
      <c r="B35" s="6">
        <v>71188</v>
      </c>
      <c r="C35" s="6">
        <v>304393</v>
      </c>
      <c r="D35" s="6" t="s">
        <v>11</v>
      </c>
      <c r="E35" t="s">
        <v>11</v>
      </c>
      <c r="F35" s="6">
        <v>71188</v>
      </c>
      <c r="G35" s="6" t="s">
        <v>45</v>
      </c>
      <c r="H35" s="7">
        <v>771257</v>
      </c>
      <c r="I35" s="8">
        <f>IF(H35="",0,RANK(H35,$H$14:$H$47,0))</f>
        <v>23</v>
      </c>
      <c r="J35" s="7">
        <v>3039980</v>
      </c>
      <c r="K35" s="8">
        <f>IF(J35="",0,RANK(J35,$J$14:$J$47,0))</f>
        <v>17</v>
      </c>
      <c r="L35" s="7">
        <f>VLOOKUP($F35,Données!$D$6:$J$39,7,0)</f>
        <v>1289547</v>
      </c>
      <c r="M35" s="8">
        <f>IF(L35="",0,RANK(L35,$L$14:$L$47,0))</f>
        <v>19</v>
      </c>
      <c r="N35" s="7">
        <v>12.89</v>
      </c>
      <c r="O35" s="8">
        <f>IF(N35="",0,RANK(N35,$N$14:$N$47,0))</f>
        <v>25</v>
      </c>
      <c r="P35" s="10">
        <v>22659.409594095941</v>
      </c>
      <c r="Q35" s="8">
        <f>IF(P35="",0,RANK(P35,$P$14:$P$47,0))</f>
        <v>7</v>
      </c>
      <c r="R35" s="7">
        <v>7.09</v>
      </c>
      <c r="S35" s="8">
        <f>IF(R35="",0,RANK(R35,$R$14:$R$47,0))</f>
        <v>17</v>
      </c>
      <c r="T35" s="11">
        <f>VLOOKUP($F35,'[1]Rapport 1'!$C$5:$H$38,6,0)</f>
        <v>-214</v>
      </c>
      <c r="U35" s="8">
        <f>IF(T35="",0,RANK(T35,$T$14:$T$47,0))</f>
        <v>22</v>
      </c>
      <c r="V35" s="12">
        <v>7.9295154185022048</v>
      </c>
      <c r="W35" s="8">
        <f>IF(V35="",0,RANK(V35,$V$14:$V$47,0))</f>
        <v>24</v>
      </c>
      <c r="X35" s="22">
        <v>0.53035066505441353</v>
      </c>
      <c r="Y35" s="8">
        <f>IF(X35="",0,RANK(X35,$X$14:$X$47,0))</f>
        <v>11</v>
      </c>
      <c r="Z35" s="13">
        <v>60.19</v>
      </c>
      <c r="AA35" s="8">
        <f>IF(Z35="",0,RANK(Z35,$Z$14:$Z$47,1))</f>
        <v>26</v>
      </c>
      <c r="AB35" s="10">
        <v>-1</v>
      </c>
      <c r="AC35" s="8">
        <f>IF(AB35="",0,RANK(AB35,$AB$14:$AB$47,0))</f>
        <v>17</v>
      </c>
      <c r="AD35" s="9">
        <v>150</v>
      </c>
      <c r="AE35" s="8">
        <f>IF(AD35="",0,RANK(AD35,$AD$14:$AD$47,0))</f>
        <v>27</v>
      </c>
      <c r="AF35" s="7">
        <v>15</v>
      </c>
      <c r="AG35" s="8">
        <f>IF(AF35="",0,RANK(AF35,$AF$14:$AF$47,0))</f>
        <v>9</v>
      </c>
      <c r="AH35" s="19">
        <f>SUM(I35+K35+M35+O35+Q35+S35+U35+W35+Y35+AA35+AC35+AE35+AG35)</f>
        <v>244</v>
      </c>
      <c r="AI35" s="8">
        <f>IF(AH35="",0,RANK(AH35,$AH$14:$AH$47,1))</f>
        <v>22</v>
      </c>
    </row>
    <row r="36" spans="1:35" x14ac:dyDescent="0.25">
      <c r="A36" s="6" t="s">
        <v>91</v>
      </c>
      <c r="B36" s="6">
        <v>71606</v>
      </c>
      <c r="C36" s="6">
        <v>306306</v>
      </c>
      <c r="D36" s="6" t="s">
        <v>40</v>
      </c>
      <c r="E36" t="s">
        <v>40</v>
      </c>
      <c r="F36" s="6">
        <v>71606</v>
      </c>
      <c r="G36" s="6" t="s">
        <v>73</v>
      </c>
      <c r="H36" s="7">
        <v>494667</v>
      </c>
      <c r="I36" s="8">
        <f>IF(H36="",0,RANK(H36,$H$14:$H$47,0))</f>
        <v>31</v>
      </c>
      <c r="J36" s="7">
        <v>1472046</v>
      </c>
      <c r="K36" s="8">
        <f>IF(J36="",0,RANK(J36,$J$14:$J$47,0))</f>
        <v>32</v>
      </c>
      <c r="L36" s="7">
        <f>VLOOKUP($F36,Données!$D$6:$J$39,7,0)</f>
        <v>771507</v>
      </c>
      <c r="M36" s="8">
        <f>IF(L36="",0,RANK(L36,$L$14:$L$47,0))</f>
        <v>31</v>
      </c>
      <c r="N36" s="7">
        <v>15.02</v>
      </c>
      <c r="O36" s="8">
        <f>IF(N36="",0,RANK(N36,$N$14:$N$47,0))</f>
        <v>15</v>
      </c>
      <c r="P36" s="10">
        <v>20122.76995305164</v>
      </c>
      <c r="Q36" s="8">
        <f>IF(P36="",0,RANK(P36,$P$14:$P$47,0))</f>
        <v>16</v>
      </c>
      <c r="R36" s="7">
        <v>9.5300000000000011</v>
      </c>
      <c r="S36" s="8">
        <f>IF(R36="",0,RANK(R36,$R$14:$R$47,0))</f>
        <v>3</v>
      </c>
      <c r="T36" s="11">
        <f>VLOOKUP($F36,'[1]Rapport 1'!$C$5:$H$38,6,0)</f>
        <v>-279</v>
      </c>
      <c r="U36" s="8">
        <f>IF(T36="",0,RANK(T36,$T$14:$T$47,0))</f>
        <v>26</v>
      </c>
      <c r="V36" s="12">
        <v>35.294117647058826</v>
      </c>
      <c r="W36" s="8">
        <f>IF(V36="",0,RANK(V36,$V$14:$V$47,0))</f>
        <v>6</v>
      </c>
      <c r="X36" s="22">
        <v>0.51325069459286177</v>
      </c>
      <c r="Y36" s="8">
        <f>IF(X36="",0,RANK(X36,$X$14:$X$47,0))</f>
        <v>23</v>
      </c>
      <c r="Z36" s="13">
        <v>57.2</v>
      </c>
      <c r="AA36" s="8">
        <f>IF(Z36="",0,RANK(Z36,$Z$14:$Z$47,1))</f>
        <v>23</v>
      </c>
      <c r="AB36" s="10">
        <v>2</v>
      </c>
      <c r="AC36" s="8">
        <f>IF(AB36="",0,RANK(AB36,$AB$14:$AB$47,0))</f>
        <v>6</v>
      </c>
      <c r="AD36" s="9">
        <v>200</v>
      </c>
      <c r="AE36" s="8">
        <f>IF(AD36="",0,RANK(AD36,$AD$14:$AD$47,0))</f>
        <v>1</v>
      </c>
      <c r="AF36" s="7">
        <v>0</v>
      </c>
      <c r="AG36" s="8">
        <f>IF(AF36="",0,RANK(AF36,$AF$14:$AF$47,0))</f>
        <v>31</v>
      </c>
      <c r="AH36" s="19">
        <f>SUM(I36+K36+M36+O36+Q36+S36+U36+W36+Y36+AA36+AC36+AE36+AG36)</f>
        <v>244</v>
      </c>
      <c r="AI36" s="8">
        <f>IF(AH36="",0,RANK(AH36,$AH$14:$AH$47,1))</f>
        <v>22</v>
      </c>
    </row>
    <row r="37" spans="1:35" x14ac:dyDescent="0.25">
      <c r="A37" s="6" t="s">
        <v>92</v>
      </c>
      <c r="B37" s="6">
        <v>71031</v>
      </c>
      <c r="C37" s="6">
        <v>185551</v>
      </c>
      <c r="D37" s="6" t="s">
        <v>31</v>
      </c>
      <c r="E37" t="s">
        <v>31</v>
      </c>
      <c r="F37" s="6">
        <v>71031</v>
      </c>
      <c r="G37" s="6" t="s">
        <v>64</v>
      </c>
      <c r="H37" s="7">
        <v>1102846</v>
      </c>
      <c r="I37" s="8">
        <f>IF(H37="",0,RANK(H37,$H$14:$H$47,0))</f>
        <v>9</v>
      </c>
      <c r="J37" s="7">
        <v>3108235</v>
      </c>
      <c r="K37" s="8">
        <f>IF(J37="",0,RANK(J37,$J$14:$J$47,0))</f>
        <v>16</v>
      </c>
      <c r="L37" s="7">
        <f>VLOOKUP($F37,Données!$D$6:$J$39,7,0)</f>
        <v>1592805</v>
      </c>
      <c r="M37" s="8">
        <f>IF(L37="",0,RANK(L37,$L$14:$L$47,0))</f>
        <v>11</v>
      </c>
      <c r="N37" s="7">
        <v>12.06</v>
      </c>
      <c r="O37" s="8">
        <f>IF(N37="",0,RANK(N37,$N$14:$N$47,0))</f>
        <v>30</v>
      </c>
      <c r="P37" s="10">
        <v>14765.968295170111</v>
      </c>
      <c r="Q37" s="8">
        <f>IF(P37="",0,RANK(P37,$P$14:$P$47,0))</f>
        <v>31</v>
      </c>
      <c r="R37" s="7">
        <v>5.89</v>
      </c>
      <c r="S37" s="8">
        <f>IF(R37="",0,RANK(R37,$R$14:$R$47,0))</f>
        <v>29</v>
      </c>
      <c r="T37" s="11">
        <f>VLOOKUP($F37,'[1]Rapport 1'!$C$5:$H$38,6,0)</f>
        <v>-134</v>
      </c>
      <c r="U37" s="8">
        <f>IF(T37="",0,RANK(T37,$T$14:$T$47,0))</f>
        <v>10</v>
      </c>
      <c r="V37" s="12">
        <v>18.326693227091624</v>
      </c>
      <c r="W37" s="8">
        <f>IF(V37="",0,RANK(V37,$V$14:$V$47,0))</f>
        <v>17</v>
      </c>
      <c r="X37" s="22">
        <v>0.51024169343373171</v>
      </c>
      <c r="Y37" s="8">
        <f>IF(X37="",0,RANK(X37,$X$14:$X$47,0))</f>
        <v>24</v>
      </c>
      <c r="Z37" s="13">
        <v>49.41</v>
      </c>
      <c r="AA37" s="8">
        <f>IF(Z37="",0,RANK(Z37,$Z$14:$Z$47,1))</f>
        <v>12</v>
      </c>
      <c r="AB37" s="10">
        <v>0</v>
      </c>
      <c r="AC37" s="8">
        <f>IF(AB37="",0,RANK(AB37,$AB$14:$AB$47,0))</f>
        <v>14</v>
      </c>
      <c r="AD37" s="9">
        <v>163.63636363636363</v>
      </c>
      <c r="AE37" s="8">
        <f>IF(AD37="",0,RANK(AD37,$AD$14:$AD$47,0))</f>
        <v>23</v>
      </c>
      <c r="AF37" s="7">
        <v>10.119999999999999</v>
      </c>
      <c r="AG37" s="8">
        <f>IF(AF37="",0,RANK(AF37,$AF$14:$AF$47,0))</f>
        <v>24</v>
      </c>
      <c r="AH37" s="19">
        <f>SUM(I37+K37+M37+O37+Q37+S37+U37+W37+Y37+AA37+AC37+AE37+AG37)</f>
        <v>250</v>
      </c>
      <c r="AI37" s="8">
        <f>IF(AH37="",0,RANK(AH37,$AH$14:$AH$47,1))</f>
        <v>24</v>
      </c>
    </row>
    <row r="38" spans="1:35" x14ac:dyDescent="0.25">
      <c r="A38" s="6" t="s">
        <v>91</v>
      </c>
      <c r="B38" s="6">
        <v>71601</v>
      </c>
      <c r="C38" s="6">
        <v>305493</v>
      </c>
      <c r="D38" s="6" t="s">
        <v>36</v>
      </c>
      <c r="E38" t="s">
        <v>36</v>
      </c>
      <c r="F38" s="6">
        <v>71601</v>
      </c>
      <c r="G38" s="6" t="s">
        <v>69</v>
      </c>
      <c r="H38" s="7">
        <v>395387</v>
      </c>
      <c r="I38" s="8">
        <f>IF(H38="",0,RANK(H38,$H$14:$H$47,0))</f>
        <v>34</v>
      </c>
      <c r="J38" s="7">
        <v>1449061</v>
      </c>
      <c r="K38" s="8">
        <f>IF(J38="",0,RANK(J38,$J$14:$J$47,0))</f>
        <v>33</v>
      </c>
      <c r="L38" s="7">
        <f>VLOOKUP($F38,Données!$D$6:$J$39,7,0)</f>
        <v>622419</v>
      </c>
      <c r="M38" s="8">
        <f>IF(L38="",0,RANK(L38,$L$14:$L$47,0))</f>
        <v>34</v>
      </c>
      <c r="N38" s="7">
        <v>14.93</v>
      </c>
      <c r="O38" s="8">
        <f>IF(N38="",0,RANK(N38,$N$14:$N$47,0))</f>
        <v>18</v>
      </c>
      <c r="P38" s="10">
        <v>14926.115107913669</v>
      </c>
      <c r="Q38" s="8">
        <f>IF(P38="",0,RANK(P38,$P$14:$P$47,0))</f>
        <v>29</v>
      </c>
      <c r="R38" s="7">
        <v>7.74</v>
      </c>
      <c r="S38" s="8">
        <f>IF(R38="",0,RANK(R38,$R$14:$R$47,0))</f>
        <v>12</v>
      </c>
      <c r="T38" s="11">
        <f>VLOOKUP($F38,'[1]Rapport 1'!$C$5:$H$38,6,0)</f>
        <v>-173</v>
      </c>
      <c r="U38" s="8">
        <f>IF(T38="",0,RANK(T38,$T$14:$T$47,0))</f>
        <v>15</v>
      </c>
      <c r="V38" s="12">
        <v>-9.8214285714285747</v>
      </c>
      <c r="W38" s="8">
        <f>IF(V38="",0,RANK(V38,$V$14:$V$47,0))</f>
        <v>33</v>
      </c>
      <c r="X38" s="22">
        <v>0.50008473140145737</v>
      </c>
      <c r="Y38" s="8">
        <f>IF(X38="",0,RANK(X38,$X$14:$X$47,0))</f>
        <v>27</v>
      </c>
      <c r="Z38" s="13">
        <v>53.64</v>
      </c>
      <c r="AA38" s="8">
        <f>IF(Z38="",0,RANK(Z38,$Z$14:$Z$47,1))</f>
        <v>15</v>
      </c>
      <c r="AB38" s="10">
        <v>-1</v>
      </c>
      <c r="AC38" s="8">
        <f>IF(AB38="",0,RANK(AB38,$AB$14:$AB$47,0))</f>
        <v>17</v>
      </c>
      <c r="AD38" s="9">
        <v>169.23076923076923</v>
      </c>
      <c r="AE38" s="8">
        <f>IF(AD38="",0,RANK(AD38,$AD$14:$AD$47,0))</f>
        <v>19</v>
      </c>
      <c r="AF38" s="7">
        <v>23.54</v>
      </c>
      <c r="AG38" s="8">
        <f>IF(AF38="",0,RANK(AF38,$AF$14:$AF$47,0))</f>
        <v>3</v>
      </c>
      <c r="AH38" s="19">
        <f>SUM(I38+K38+M38+O38+Q38+S38+U38+W38+Y38+AA38+AC38+AE38+AG38)</f>
        <v>289</v>
      </c>
      <c r="AI38" s="8">
        <f>IF(AH38="",0,RANK(AH38,$AH$14:$AH$47,1))</f>
        <v>25</v>
      </c>
    </row>
    <row r="39" spans="1:35" x14ac:dyDescent="0.25">
      <c r="A39" s="6" t="s">
        <v>93</v>
      </c>
      <c r="B39" s="6">
        <v>71506</v>
      </c>
      <c r="C39" s="6">
        <v>182240</v>
      </c>
      <c r="D39" s="6" t="s">
        <v>26</v>
      </c>
      <c r="E39" t="s">
        <v>26</v>
      </c>
      <c r="F39" s="6">
        <v>71506</v>
      </c>
      <c r="G39" s="6" t="s">
        <v>59</v>
      </c>
      <c r="H39" s="7">
        <v>669933</v>
      </c>
      <c r="I39" s="8">
        <f>IF(H39="",0,RANK(H39,$H$14:$H$47,0))</f>
        <v>26</v>
      </c>
      <c r="J39" s="7">
        <v>3305700</v>
      </c>
      <c r="K39" s="8">
        <f>IF(J39="",0,RANK(J39,$J$14:$J$47,0))</f>
        <v>13</v>
      </c>
      <c r="L39" s="7">
        <f>VLOOKUP($F39,Données!$D$6:$J$39,7,0)</f>
        <v>1115710</v>
      </c>
      <c r="M39" s="8">
        <f>IF(L39="",0,RANK(L39,$L$14:$L$47,0))</f>
        <v>25</v>
      </c>
      <c r="N39" s="7">
        <v>12.72</v>
      </c>
      <c r="O39" s="8">
        <f>IF(N39="",0,RANK(N39,$N$14:$N$47,0))</f>
        <v>27</v>
      </c>
      <c r="P39" s="10">
        <v>20600.258493353031</v>
      </c>
      <c r="Q39" s="8">
        <f>IF(P39="",0,RANK(P39,$P$14:$P$47,0))</f>
        <v>15</v>
      </c>
      <c r="R39" s="7">
        <v>6.0500000000000007</v>
      </c>
      <c r="S39" s="8">
        <f>IF(R39="",0,RANK(R39,$R$14:$R$47,0))</f>
        <v>26</v>
      </c>
      <c r="T39" s="11">
        <f>VLOOKUP($F39,'[1]Rapport 1'!$C$5:$H$38,6,0)</f>
        <v>-204</v>
      </c>
      <c r="U39" s="8">
        <f>IF(T39="",0,RANK(T39,$T$14:$T$47,0))</f>
        <v>19</v>
      </c>
      <c r="V39" s="12">
        <v>-17.877094972067031</v>
      </c>
      <c r="W39" s="8">
        <f>IF(V39="",0,RANK(V39,$V$14:$V$47,0))</f>
        <v>34</v>
      </c>
      <c r="X39" s="22">
        <v>0.53696983442957591</v>
      </c>
      <c r="Y39" s="8">
        <f>IF(X39="",0,RANK(X39,$X$14:$X$47,0))</f>
        <v>10</v>
      </c>
      <c r="Z39" s="13">
        <v>63.39</v>
      </c>
      <c r="AA39" s="8">
        <f>IF(Z39="",0,RANK(Z39,$Z$14:$Z$47,1))</f>
        <v>29</v>
      </c>
      <c r="AB39" s="10">
        <v>-3</v>
      </c>
      <c r="AC39" s="8">
        <f>IF(AB39="",0,RANK(AB39,$AB$14:$AB$47,0))</f>
        <v>30</v>
      </c>
      <c r="AD39" s="9">
        <v>150</v>
      </c>
      <c r="AE39" s="8">
        <f>IF(AD39="",0,RANK(AD39,$AD$14:$AD$47,0))</f>
        <v>27</v>
      </c>
      <c r="AF39" s="7">
        <v>13.43</v>
      </c>
      <c r="AG39" s="8">
        <f>IF(AF39="",0,RANK(AF39,$AF$14:$AF$47,0))</f>
        <v>15</v>
      </c>
      <c r="AH39" s="19">
        <f>SUM(I39+K39+M39+O39+Q39+S39+U39+W39+Y39+AA39+AC39+AE39+AG39)</f>
        <v>296</v>
      </c>
      <c r="AI39" s="8">
        <f>IF(AH39="",0,RANK(AH39,$AH$14:$AH$47,1))</f>
        <v>26</v>
      </c>
    </row>
    <row r="40" spans="1:35" x14ac:dyDescent="0.25">
      <c r="A40" s="6" t="s">
        <v>92</v>
      </c>
      <c r="B40" s="6">
        <v>71510</v>
      </c>
      <c r="C40" s="6">
        <v>303103</v>
      </c>
      <c r="D40" s="6" t="s">
        <v>32</v>
      </c>
      <c r="E40" t="s">
        <v>32</v>
      </c>
      <c r="F40" s="6">
        <v>71510</v>
      </c>
      <c r="G40" s="6" t="s">
        <v>65</v>
      </c>
      <c r="H40" s="7">
        <v>434799</v>
      </c>
      <c r="I40" s="8">
        <f>IF(H40="",0,RANK(H40,$H$14:$H$47,0))</f>
        <v>32</v>
      </c>
      <c r="J40" s="7">
        <v>2399958</v>
      </c>
      <c r="K40" s="8">
        <f>IF(J40="",0,RANK(J40,$J$14:$J$47,0))</f>
        <v>25</v>
      </c>
      <c r="L40" s="7">
        <f>VLOOKUP($F40,Données!$D$6:$J$39,7,0)</f>
        <v>762225</v>
      </c>
      <c r="M40" s="8">
        <f>IF(L40="",0,RANK(L40,$L$14:$L$47,0))</f>
        <v>32</v>
      </c>
      <c r="N40" s="7">
        <v>11.4</v>
      </c>
      <c r="O40" s="8">
        <f>IF(N40="",0,RANK(N40,$N$14:$N$47,0))</f>
        <v>33</v>
      </c>
      <c r="P40" s="10">
        <v>18727.886977886978</v>
      </c>
      <c r="Q40" s="8">
        <f>IF(P40="",0,RANK(P40,$P$14:$P$47,0))</f>
        <v>20</v>
      </c>
      <c r="R40" s="7">
        <v>5.3100000000000005</v>
      </c>
      <c r="S40" s="8">
        <f>IF(R40="",0,RANK(R40,$R$14:$R$47,0))</f>
        <v>31</v>
      </c>
      <c r="T40" s="11">
        <f>VLOOKUP($F40,'[1]Rapport 1'!$C$5:$H$38,6,0)</f>
        <v>-191</v>
      </c>
      <c r="U40" s="8">
        <f>IF(T40="",0,RANK(T40,$T$14:$T$47,0))</f>
        <v>17</v>
      </c>
      <c r="V40" s="12">
        <v>41.605839416058409</v>
      </c>
      <c r="W40" s="8">
        <f>IF(V40="",0,RANK(V40,$V$14:$V$47,0))</f>
        <v>3</v>
      </c>
      <c r="X40" s="22">
        <v>0.52150662636596146</v>
      </c>
      <c r="Y40" s="8">
        <f>IF(X40="",0,RANK(X40,$X$14:$X$47,0))</f>
        <v>19</v>
      </c>
      <c r="Z40" s="13">
        <v>47.95</v>
      </c>
      <c r="AA40" s="8">
        <f>IF(Z40="",0,RANK(Z40,$Z$14:$Z$47,1))</f>
        <v>10</v>
      </c>
      <c r="AB40" s="10">
        <v>-2</v>
      </c>
      <c r="AC40" s="8">
        <f>IF(AB40="",0,RANK(AB40,$AB$14:$AB$47,0))</f>
        <v>25</v>
      </c>
      <c r="AD40" s="9">
        <v>155.55555555555554</v>
      </c>
      <c r="AE40" s="8">
        <f>IF(AD40="",0,RANK(AD40,$AD$14:$AD$47,0))</f>
        <v>26</v>
      </c>
      <c r="AF40" s="7">
        <v>9.64</v>
      </c>
      <c r="AG40" s="8">
        <f>IF(AF40="",0,RANK(AF40,$AF$14:$AF$47,0))</f>
        <v>26</v>
      </c>
      <c r="AH40" s="19">
        <f>SUM(I40+K40+M40+O40+Q40+S40+U40+W40+Y40+AA40+AC40+AE40+AG40)</f>
        <v>299</v>
      </c>
      <c r="AI40" s="8">
        <f>IF(AH40="",0,RANK(AH40,$AH$14:$AH$47,1))</f>
        <v>27</v>
      </c>
    </row>
    <row r="41" spans="1:35" x14ac:dyDescent="0.25">
      <c r="A41" s="6" t="s">
        <v>92</v>
      </c>
      <c r="B41" s="6">
        <v>71054</v>
      </c>
      <c r="C41" s="6">
        <v>193254</v>
      </c>
      <c r="D41" s="6" t="s">
        <v>38</v>
      </c>
      <c r="E41" t="s">
        <v>38</v>
      </c>
      <c r="F41" s="6">
        <v>71054</v>
      </c>
      <c r="G41" s="6" t="s">
        <v>71</v>
      </c>
      <c r="H41" s="7">
        <v>975141</v>
      </c>
      <c r="I41" s="8">
        <f>IF(H41="",0,RANK(H41,$H$14:$H$47,0))</f>
        <v>13</v>
      </c>
      <c r="J41" s="7">
        <v>2574068</v>
      </c>
      <c r="K41" s="8">
        <f>IF(J41="",0,RANK(J41,$J$14:$J$47,0))</f>
        <v>23</v>
      </c>
      <c r="L41" s="7">
        <f>VLOOKUP($F41,Données!$D$6:$J$39,7,0)</f>
        <v>1365319</v>
      </c>
      <c r="M41" s="8">
        <f>IF(L41="",0,RANK(L41,$L$14:$L$47,0))</f>
        <v>17</v>
      </c>
      <c r="N41" s="7">
        <v>14.98</v>
      </c>
      <c r="O41" s="8">
        <f>IF(N41="",0,RANK(N41,$N$14:$N$47,0))</f>
        <v>17</v>
      </c>
      <c r="P41" s="10">
        <v>19676.019599365904</v>
      </c>
      <c r="Q41" s="8">
        <f>IF(P41="",0,RANK(P41,$P$14:$P$47,0))</f>
        <v>18</v>
      </c>
      <c r="R41" s="7">
        <v>6.8999999999999995</v>
      </c>
      <c r="S41" s="8">
        <f>IF(R41="",0,RANK(R41,$R$14:$R$47,0))</f>
        <v>21</v>
      </c>
      <c r="T41" s="11">
        <f>VLOOKUP($F41,'[1]Rapport 1'!$C$5:$H$38,6,0)</f>
        <v>-46</v>
      </c>
      <c r="U41" s="8">
        <f>IF(T41="",0,RANK(T41,$T$14:$T$47,0))</f>
        <v>7</v>
      </c>
      <c r="V41" s="12">
        <v>-8.0291970802919668</v>
      </c>
      <c r="W41" s="8">
        <f>IF(V41="",0,RANK(V41,$V$14:$V$47,0))</f>
        <v>32</v>
      </c>
      <c r="X41" s="22">
        <v>0.51431864526997073</v>
      </c>
      <c r="Y41" s="8">
        <f>IF(X41="",0,RANK(X41,$X$14:$X$47,0))</f>
        <v>22</v>
      </c>
      <c r="Z41" s="13">
        <v>70.27000000000001</v>
      </c>
      <c r="AA41" s="8">
        <f>IF(Z41="",0,RANK(Z41,$Z$14:$Z$47,1))</f>
        <v>32</v>
      </c>
      <c r="AB41" s="10">
        <v>-4</v>
      </c>
      <c r="AC41" s="8">
        <f>IF(AB41="",0,RANK(AB41,$AB$14:$AB$47,0))</f>
        <v>32</v>
      </c>
      <c r="AD41" s="9">
        <v>66.666666666666671</v>
      </c>
      <c r="AE41" s="8">
        <f>IF(AD41="",0,RANK(AD41,$AD$14:$AD$47,0))</f>
        <v>34</v>
      </c>
      <c r="AF41" s="7">
        <v>0</v>
      </c>
      <c r="AG41" s="8">
        <f>IF(AF41="",0,RANK(AF41,$AF$14:$AF$47,0))</f>
        <v>31</v>
      </c>
      <c r="AH41" s="19">
        <f>SUM(I41+K41+M41+O41+Q41+S41+U41+W41+Y41+AA41+AC41+AE41+AG41)</f>
        <v>299</v>
      </c>
      <c r="AI41" s="8">
        <f>IF(AH41="",0,RANK(AH41,$AH$14:$AH$47,1))</f>
        <v>27</v>
      </c>
    </row>
    <row r="42" spans="1:35" x14ac:dyDescent="0.25">
      <c r="A42" s="6" t="s">
        <v>90</v>
      </c>
      <c r="B42" s="6">
        <v>71252</v>
      </c>
      <c r="C42" s="6">
        <v>305931</v>
      </c>
      <c r="D42" s="6" t="s">
        <v>39</v>
      </c>
      <c r="E42" t="s">
        <v>39</v>
      </c>
      <c r="F42" s="6">
        <v>71252</v>
      </c>
      <c r="G42" s="6" t="s">
        <v>72</v>
      </c>
      <c r="H42" s="7">
        <v>614490</v>
      </c>
      <c r="I42" s="8">
        <f>IF(H42="",0,RANK(H42,$H$14:$H$47,0))</f>
        <v>27</v>
      </c>
      <c r="J42" s="7">
        <v>920399</v>
      </c>
      <c r="K42" s="8">
        <f>IF(J42="",0,RANK(J42,$J$14:$J$47,0))</f>
        <v>34</v>
      </c>
      <c r="L42" s="7">
        <f>VLOOKUP($F42,Données!$D$6:$J$39,7,0)</f>
        <v>860716</v>
      </c>
      <c r="M42" s="8">
        <f>IF(L42="",0,RANK(L42,$L$14:$L$47,0))</f>
        <v>30</v>
      </c>
      <c r="N42" s="7">
        <v>13.47</v>
      </c>
      <c r="O42" s="8">
        <f>IF(N42="",0,RANK(N42,$N$14:$N$47,0))</f>
        <v>24</v>
      </c>
      <c r="P42" s="10">
        <v>15971.72017071813</v>
      </c>
      <c r="Q42" s="8">
        <f>IF(P42="",0,RANK(P42,$P$14:$P$47,0))</f>
        <v>27</v>
      </c>
      <c r="R42" s="7">
        <v>8</v>
      </c>
      <c r="S42" s="8">
        <f>IF(R42="",0,RANK(R42,$R$14:$R$47,0))</f>
        <v>10</v>
      </c>
      <c r="T42" s="11">
        <f>VLOOKUP($F42,'[1]Rapport 1'!$C$5:$H$38,6,0)</f>
        <v>-178</v>
      </c>
      <c r="U42" s="8">
        <f>IF(T42="",0,RANK(T42,$T$14:$T$47,0))</f>
        <v>16</v>
      </c>
      <c r="V42" s="12">
        <v>11.851851851851849</v>
      </c>
      <c r="W42" s="8">
        <f>IF(V42="",0,RANK(V42,$V$14:$V$47,0))</f>
        <v>21</v>
      </c>
      <c r="X42" s="22">
        <v>0.43509108341323105</v>
      </c>
      <c r="Y42" s="8">
        <f>IF(X42="",0,RANK(X42,$X$14:$X$47,0))</f>
        <v>34</v>
      </c>
      <c r="Z42" s="13">
        <v>94.740000000000009</v>
      </c>
      <c r="AA42" s="8">
        <f>IF(Z42="",0,RANK(Z42,$Z$14:$Z$47,1))</f>
        <v>34</v>
      </c>
      <c r="AB42" s="10">
        <v>-1</v>
      </c>
      <c r="AC42" s="8">
        <f>IF(AB42="",0,RANK(AB42,$AB$14:$AB$47,0))</f>
        <v>17</v>
      </c>
      <c r="AD42" s="9">
        <v>185.71428571428572</v>
      </c>
      <c r="AE42" s="8">
        <f>IF(AD42="",0,RANK(AD42,$AD$14:$AD$47,0))</f>
        <v>10</v>
      </c>
      <c r="AF42" s="7">
        <v>0</v>
      </c>
      <c r="AG42" s="8">
        <f>IF(AF42="",0,RANK(AF42,$AF$14:$AF$47,0))</f>
        <v>31</v>
      </c>
      <c r="AH42" s="19">
        <f>SUM(I42+K42+M42+O42+Q42+S42+U42+W42+Y42+AA42+AC42+AE42+AG42)</f>
        <v>315</v>
      </c>
      <c r="AI42" s="8">
        <f>IF(AH42="",0,RANK(AH42,$AH$14:$AH$47,1))</f>
        <v>29</v>
      </c>
    </row>
    <row r="43" spans="1:35" x14ac:dyDescent="0.25">
      <c r="A43" s="6" t="s">
        <v>93</v>
      </c>
      <c r="B43" s="6">
        <v>71139</v>
      </c>
      <c r="C43" s="6">
        <v>172115</v>
      </c>
      <c r="D43" s="6" t="s">
        <v>22</v>
      </c>
      <c r="E43" t="s">
        <v>22</v>
      </c>
      <c r="F43" s="6">
        <v>71139</v>
      </c>
      <c r="G43" s="6" t="s">
        <v>55</v>
      </c>
      <c r="H43" s="7">
        <v>568455</v>
      </c>
      <c r="I43" s="8">
        <f>IF(H43="",0,RANK(H43,$H$14:$H$47,0))</f>
        <v>28</v>
      </c>
      <c r="J43" s="7">
        <v>2069600</v>
      </c>
      <c r="K43" s="8">
        <f>IF(J43="",0,RANK(J43,$J$14:$J$47,0))</f>
        <v>28</v>
      </c>
      <c r="L43" s="7">
        <f>VLOOKUP($F43,Données!$D$6:$J$39,7,0)</f>
        <v>889150</v>
      </c>
      <c r="M43" s="8">
        <f>IF(L43="",0,RANK(L43,$L$14:$L$47,0))</f>
        <v>28</v>
      </c>
      <c r="N43" s="7">
        <v>12.52</v>
      </c>
      <c r="O43" s="8">
        <f>IF(N43="",0,RANK(N43,$N$14:$N$47,0))</f>
        <v>29</v>
      </c>
      <c r="P43" s="10">
        <v>15506.627136379489</v>
      </c>
      <c r="Q43" s="8">
        <f>IF(P43="",0,RANK(P43,$P$14:$P$47,0))</f>
        <v>28</v>
      </c>
      <c r="R43" s="7">
        <v>6.01</v>
      </c>
      <c r="S43" s="8">
        <f>IF(R43="",0,RANK(R43,$R$14:$R$47,0))</f>
        <v>27</v>
      </c>
      <c r="T43" s="11">
        <f>VLOOKUP($F43,'[1]Rapport 1'!$C$5:$H$38,6,0)</f>
        <v>-205</v>
      </c>
      <c r="U43" s="8">
        <f>IF(T43="",0,RANK(T43,$T$14:$T$47,0))</f>
        <v>20</v>
      </c>
      <c r="V43" s="12">
        <v>-2.36220472440945</v>
      </c>
      <c r="W43" s="8">
        <f>IF(V43="",0,RANK(V43,$V$14:$V$47,0))</f>
        <v>31</v>
      </c>
      <c r="X43" s="22">
        <v>0.51451077943615253</v>
      </c>
      <c r="Y43" s="8">
        <f>IF(X43="",0,RANK(X43,$X$14:$X$47,0))</f>
        <v>21</v>
      </c>
      <c r="Z43" s="13">
        <v>58.11</v>
      </c>
      <c r="AA43" s="8">
        <f>IF(Z43="",0,RANK(Z43,$Z$14:$Z$47,1))</f>
        <v>24</v>
      </c>
      <c r="AB43" s="10">
        <v>-1</v>
      </c>
      <c r="AC43" s="8">
        <f>IF(AB43="",0,RANK(AB43,$AB$14:$AB$47,0))</f>
        <v>17</v>
      </c>
      <c r="AD43" s="9">
        <v>166.66666666666669</v>
      </c>
      <c r="AE43" s="8">
        <f>IF(AD43="",0,RANK(AD43,$AD$14:$AD$47,0))</f>
        <v>20</v>
      </c>
      <c r="AF43" s="7">
        <v>4.22</v>
      </c>
      <c r="AG43" s="8">
        <f>IF(AF43="",0,RANK(AF43,$AF$14:$AF$47,0))</f>
        <v>30</v>
      </c>
      <c r="AH43" s="19">
        <f>SUM(I43+K43+M43+O43+Q43+S43+U43+W43+Y43+AA43+AC43+AE43+AG43)</f>
        <v>331</v>
      </c>
      <c r="AI43" s="8">
        <f>IF(AH43="",0,RANK(AH43,$AH$14:$AH$47,1))</f>
        <v>30</v>
      </c>
    </row>
    <row r="44" spans="1:35" x14ac:dyDescent="0.25">
      <c r="A44" s="6" t="s">
        <v>92</v>
      </c>
      <c r="B44" s="6">
        <v>71505</v>
      </c>
      <c r="C44" s="6">
        <v>302041</v>
      </c>
      <c r="D44" s="6" t="s">
        <v>37</v>
      </c>
      <c r="E44" t="s">
        <v>37</v>
      </c>
      <c r="F44" s="6">
        <v>71505</v>
      </c>
      <c r="G44" s="6" t="s">
        <v>70</v>
      </c>
      <c r="H44" s="7">
        <v>794748</v>
      </c>
      <c r="I44" s="8">
        <f>IF(H44="",0,RANK(H44,$H$14:$H$47,0))</f>
        <v>22</v>
      </c>
      <c r="J44" s="7">
        <v>2457116</v>
      </c>
      <c r="K44" s="8">
        <f>IF(J44="",0,RANK(J44,$J$14:$J$47,0))</f>
        <v>24</v>
      </c>
      <c r="L44" s="7">
        <f>VLOOKUP($F44,Données!$D$6:$J$39,7,0)</f>
        <v>1127783</v>
      </c>
      <c r="M44" s="8">
        <f>IF(L44="",0,RANK(L44,$L$14:$L$47,0))</f>
        <v>24</v>
      </c>
      <c r="N44" s="7">
        <v>12.59</v>
      </c>
      <c r="O44" s="8">
        <f>IF(N44="",0,RANK(N44,$N$14:$N$47,0))</f>
        <v>28</v>
      </c>
      <c r="P44" s="10">
        <v>16717.803142603025</v>
      </c>
      <c r="Q44" s="8">
        <f>IF(P44="",0,RANK(P44,$P$14:$P$47,0))</f>
        <v>26</v>
      </c>
      <c r="R44" s="7">
        <v>5.22</v>
      </c>
      <c r="S44" s="8">
        <f>IF(R44="",0,RANK(R44,$R$14:$R$47,0))</f>
        <v>32</v>
      </c>
      <c r="T44" s="11">
        <f>VLOOKUP($F44,'[1]Rapport 1'!$C$5:$H$38,6,0)</f>
        <v>-451</v>
      </c>
      <c r="U44" s="8">
        <f>IF(T44="",0,RANK(T44,$T$14:$T$47,0))</f>
        <v>34</v>
      </c>
      <c r="V44" s="12">
        <v>-0.43103448275862088</v>
      </c>
      <c r="W44" s="8">
        <f>IF(V44="",0,RANK(V44,$V$14:$V$47,0))</f>
        <v>29</v>
      </c>
      <c r="X44" s="22">
        <v>0.49086497288038822</v>
      </c>
      <c r="Y44" s="8">
        <f>IF(X44="",0,RANK(X44,$X$14:$X$47,0))</f>
        <v>31</v>
      </c>
      <c r="Z44" s="13">
        <v>68.400000000000006</v>
      </c>
      <c r="AA44" s="8">
        <f>IF(Z44="",0,RANK(Z44,$Z$14:$Z$47,1))</f>
        <v>30</v>
      </c>
      <c r="AB44" s="10">
        <v>-2</v>
      </c>
      <c r="AC44" s="8">
        <f>IF(AB44="",0,RANK(AB44,$AB$14:$AB$47,0))</f>
        <v>25</v>
      </c>
      <c r="AD44" s="9">
        <v>187.5</v>
      </c>
      <c r="AE44" s="8">
        <f>IF(AD44="",0,RANK(AD44,$AD$14:$AD$47,0))</f>
        <v>8</v>
      </c>
      <c r="AF44" s="7">
        <v>9.66</v>
      </c>
      <c r="AG44" s="8">
        <f>IF(AF44="",0,RANK(AF44,$AF$14:$AF$47,0))</f>
        <v>25</v>
      </c>
      <c r="AH44" s="19">
        <f>SUM(I44+K44+M44+O44+Q44+S44+U44+W44+Y44+AA44+AC44+AE44+AG44)</f>
        <v>338</v>
      </c>
      <c r="AI44" s="8">
        <f>IF(AH44="",0,RANK(AH44,$AH$14:$AH$47,1))</f>
        <v>31</v>
      </c>
    </row>
    <row r="45" spans="1:35" x14ac:dyDescent="0.25">
      <c r="A45" s="6" t="s">
        <v>92</v>
      </c>
      <c r="B45" s="6">
        <v>71045</v>
      </c>
      <c r="C45" s="6">
        <v>305330</v>
      </c>
      <c r="D45" s="6" t="s">
        <v>27</v>
      </c>
      <c r="E45" t="s">
        <v>27</v>
      </c>
      <c r="F45" s="6">
        <v>71045</v>
      </c>
      <c r="G45" s="6" t="s">
        <v>60</v>
      </c>
      <c r="H45" s="7">
        <v>766599</v>
      </c>
      <c r="I45" s="8">
        <f>IF(H45="",0,RANK(H45,$H$14:$H$47,0))</f>
        <v>24</v>
      </c>
      <c r="J45" s="7">
        <v>2177632</v>
      </c>
      <c r="K45" s="8">
        <f>IF(J45="",0,RANK(J45,$J$14:$J$47,0))</f>
        <v>26</v>
      </c>
      <c r="L45" s="7">
        <f>VLOOKUP($F45,Données!$D$6:$J$39,7,0)</f>
        <v>1133828</v>
      </c>
      <c r="M45" s="8">
        <f>IF(L45="",0,RANK(L45,$L$14:$L$47,0))</f>
        <v>23</v>
      </c>
      <c r="N45" s="7">
        <v>11.7</v>
      </c>
      <c r="O45" s="8">
        <f>IF(N45="",0,RANK(N45,$N$14:$N$47,0))</f>
        <v>31</v>
      </c>
      <c r="P45" s="10">
        <v>14475.015958125878</v>
      </c>
      <c r="Q45" s="8">
        <f>IF(P45="",0,RANK(P45,$P$14:$P$47,0))</f>
        <v>32</v>
      </c>
      <c r="R45" s="7">
        <v>5.5200000000000005</v>
      </c>
      <c r="S45" s="8">
        <f>IF(R45="",0,RANK(R45,$R$14:$R$47,0))</f>
        <v>30</v>
      </c>
      <c r="T45" s="11">
        <f>VLOOKUP($F45,'[1]Rapport 1'!$C$5:$H$38,6,0)</f>
        <v>-283</v>
      </c>
      <c r="U45" s="8">
        <f>IF(T45="",0,RANK(T45,$T$14:$T$47,0))</f>
        <v>28</v>
      </c>
      <c r="V45" s="12">
        <v>4.7337278106508895</v>
      </c>
      <c r="W45" s="8">
        <f>IF(V45="",0,RANK(V45,$V$14:$V$47,0))</f>
        <v>27</v>
      </c>
      <c r="X45" s="22">
        <v>0.49334659868175601</v>
      </c>
      <c r="Y45" s="8">
        <f>IF(X45="",0,RANK(X45,$X$14:$X$47,0))</f>
        <v>30</v>
      </c>
      <c r="Z45" s="13">
        <v>72.16</v>
      </c>
      <c r="AA45" s="8">
        <f>IF(Z45="",0,RANK(Z45,$Z$14:$Z$47,1))</f>
        <v>33</v>
      </c>
      <c r="AB45" s="10">
        <v>-1</v>
      </c>
      <c r="AC45" s="8">
        <f>IF(AB45="",0,RANK(AB45,$AB$14:$AB$47,0))</f>
        <v>17</v>
      </c>
      <c r="AD45" s="9">
        <v>158.33333333333334</v>
      </c>
      <c r="AE45" s="8">
        <f>IF(AD45="",0,RANK(AD45,$AD$14:$AD$47,0))</f>
        <v>25</v>
      </c>
      <c r="AF45" s="7">
        <v>13.58</v>
      </c>
      <c r="AG45" s="8">
        <f>IF(AF45="",0,RANK(AF45,$AF$14:$AF$47,0))</f>
        <v>13</v>
      </c>
      <c r="AH45" s="19">
        <f>SUM(I45+K45+M45+O45+Q45+S45+U45+W45+Y45+AA45+AC45+AE45+AG45)</f>
        <v>339</v>
      </c>
      <c r="AI45" s="8">
        <f>IF(AH45="",0,RANK(AH45,$AH$14:$AH$47,1))</f>
        <v>32</v>
      </c>
    </row>
    <row r="46" spans="1:35" x14ac:dyDescent="0.25">
      <c r="A46" s="6" t="s">
        <v>93</v>
      </c>
      <c r="B46" s="6">
        <v>71129</v>
      </c>
      <c r="C46" s="6"/>
      <c r="D46" s="6" t="s">
        <v>20</v>
      </c>
      <c r="E46" t="s">
        <v>20</v>
      </c>
      <c r="F46" s="6">
        <v>71129</v>
      </c>
      <c r="G46" s="6" t="s">
        <v>49</v>
      </c>
      <c r="H46" s="7">
        <v>525668</v>
      </c>
      <c r="I46" s="8">
        <f>IF(H46="",0,RANK(H46,$H$14:$H$47,0))</f>
        <v>30</v>
      </c>
      <c r="J46" s="7">
        <v>2112272</v>
      </c>
      <c r="K46" s="8">
        <f>IF(J46="",0,RANK(J46,$J$14:$J$47,0))</f>
        <v>27</v>
      </c>
      <c r="L46" s="7">
        <f>VLOOKUP($F46,Données!$D$6:$J$39,7,0)</f>
        <v>862304</v>
      </c>
      <c r="M46" s="8">
        <f>IF(L46="",0,RANK(L46,$L$14:$L$47,0))</f>
        <v>29</v>
      </c>
      <c r="N46" s="7">
        <v>9.9600000000000009</v>
      </c>
      <c r="O46" s="8">
        <f>IF(N46="",0,RANK(N46,$N$14:$N$47,0))</f>
        <v>34</v>
      </c>
      <c r="P46" s="10">
        <v>13185.076452599387</v>
      </c>
      <c r="Q46" s="8">
        <f>IF(P46="",0,RANK(P46,$P$14:$P$47,0))</f>
        <v>34</v>
      </c>
      <c r="R46" s="7">
        <v>5.14</v>
      </c>
      <c r="S46" s="8">
        <f>IF(R46="",0,RANK(R46,$R$14:$R$47,0))</f>
        <v>33</v>
      </c>
      <c r="T46" s="11">
        <f>VLOOKUP($F46,'[1]Rapport 1'!$C$5:$H$38,6,0)</f>
        <v>-326</v>
      </c>
      <c r="U46" s="8">
        <f>IF(T46="",0,RANK(T46,$T$14:$T$47,0))</f>
        <v>31</v>
      </c>
      <c r="V46" s="12">
        <v>0</v>
      </c>
      <c r="W46" s="8">
        <f>IF(V46="",0,RANK(V46,$V$14:$V$47,0))</f>
        <v>28</v>
      </c>
      <c r="X46" s="22">
        <v>0.52185769771093293</v>
      </c>
      <c r="Y46" s="8">
        <f>IF(X46="",0,RANK(X46,$X$14:$X$47,0))</f>
        <v>16</v>
      </c>
      <c r="Z46" s="13">
        <v>55.85</v>
      </c>
      <c r="AA46" s="8">
        <f>IF(Z46="",0,RANK(Z46,$Z$14:$Z$47,1))</f>
        <v>19</v>
      </c>
      <c r="AB46" s="10">
        <v>2</v>
      </c>
      <c r="AC46" s="8">
        <f>IF(AB46="",0,RANK(AB46,$AB$14:$AB$47,0))</f>
        <v>6</v>
      </c>
      <c r="AD46" s="9">
        <v>150</v>
      </c>
      <c r="AE46" s="8">
        <f>IF(AD46="",0,RANK(AD46,$AD$14:$AD$47,0))</f>
        <v>27</v>
      </c>
      <c r="AF46" s="7">
        <v>7</v>
      </c>
      <c r="AG46" s="8">
        <f>IF(AF46="",0,RANK(AF46,$AF$14:$AF$47,0))</f>
        <v>28</v>
      </c>
      <c r="AH46" s="19">
        <f>SUM(I46+K46+M46+O46+Q46+S46+U46+W46+Y46+AA46+AC46+AE46+AG46)</f>
        <v>342</v>
      </c>
      <c r="AI46" s="8">
        <f>IF(AH46="",0,RANK(AH46,$AH$14:$AH$47,1))</f>
        <v>33</v>
      </c>
    </row>
    <row r="47" spans="1:35" x14ac:dyDescent="0.25">
      <c r="A47" s="6" t="s">
        <v>91</v>
      </c>
      <c r="B47" s="6">
        <v>71602</v>
      </c>
      <c r="C47" s="6">
        <v>300602</v>
      </c>
      <c r="D47" s="6" t="s">
        <v>24</v>
      </c>
      <c r="E47" t="s">
        <v>24</v>
      </c>
      <c r="F47" s="6">
        <v>71602</v>
      </c>
      <c r="G47" s="6" t="s">
        <v>57</v>
      </c>
      <c r="H47" s="7">
        <v>406496</v>
      </c>
      <c r="I47" s="8">
        <f>IF(H47="",0,RANK(H47,$H$14:$H$47,0))</f>
        <v>33</v>
      </c>
      <c r="J47" s="7">
        <v>1835578</v>
      </c>
      <c r="K47" s="8">
        <f>IF(J47="",0,RANK(J47,$J$14:$J$47,0))</f>
        <v>29</v>
      </c>
      <c r="L47" s="7">
        <f>VLOOKUP($F47,Données!$D$6:$J$39,7,0)</f>
        <v>652942</v>
      </c>
      <c r="M47" s="8">
        <f>IF(L47="",0,RANK(L47,$L$14:$L$47,0))</f>
        <v>33</v>
      </c>
      <c r="N47" s="7">
        <v>14.17</v>
      </c>
      <c r="O47" s="8">
        <f>IF(N47="",0,RANK(N47,$N$14:$N$47,0))</f>
        <v>21</v>
      </c>
      <c r="P47" s="10">
        <v>18687.521465369206</v>
      </c>
      <c r="Q47" s="8">
        <f>IF(P47="",0,RANK(P47,$P$14:$P$47,0))</f>
        <v>21</v>
      </c>
      <c r="R47" s="7">
        <v>5.92</v>
      </c>
      <c r="S47" s="8">
        <f>IF(R47="",0,RANK(R47,$R$14:$R$47,0))</f>
        <v>28</v>
      </c>
      <c r="T47" s="11">
        <f>VLOOKUP($F47,'[1]Rapport 1'!$C$5:$H$38,6,0)</f>
        <v>-372</v>
      </c>
      <c r="U47" s="8">
        <f>IF(T47="",0,RANK(T47,$T$14:$T$47,0))</f>
        <v>33</v>
      </c>
      <c r="V47" s="12">
        <v>5.7142857142857117</v>
      </c>
      <c r="W47" s="8">
        <f>IF(V47="",0,RANK(V47,$V$14:$V$47,0))</f>
        <v>25</v>
      </c>
      <c r="X47" s="22">
        <v>0.47397704880027819</v>
      </c>
      <c r="Y47" s="8">
        <f>IF(X47="",0,RANK(X47,$X$14:$X$47,0))</f>
        <v>32</v>
      </c>
      <c r="Z47" s="13">
        <v>68.710000000000008</v>
      </c>
      <c r="AA47" s="8">
        <f>IF(Z47="",0,RANK(Z47,$Z$14:$Z$47,1))</f>
        <v>31</v>
      </c>
      <c r="AB47" s="10">
        <v>-2</v>
      </c>
      <c r="AC47" s="8">
        <f>IF(AB47="",0,RANK(AB47,$AB$14:$AB$47,0))</f>
        <v>25</v>
      </c>
      <c r="AD47" s="9">
        <v>130</v>
      </c>
      <c r="AE47" s="8">
        <f>IF(AD47="",0,RANK(AD47,$AD$14:$AD$47,0))</f>
        <v>31</v>
      </c>
      <c r="AF47" s="7">
        <v>16.03</v>
      </c>
      <c r="AG47" s="8">
        <f>IF(AF47="",0,RANK(AF47,$AF$14:$AF$47,0))</f>
        <v>8</v>
      </c>
      <c r="AH47" s="19">
        <f>SUM(I47+K47+M47+O47+Q47+S47+U47+W47+Y47+AA47+AC47+AE47+AG47)</f>
        <v>350</v>
      </c>
      <c r="AI47" s="8">
        <f>IF(AH47="",0,RANK(AH47,$AH$14:$AH$47,1))</f>
        <v>34</v>
      </c>
    </row>
  </sheetData>
  <autoFilter ref="A13:AI13" xr:uid="{DD058428-B1F9-48CF-BBE0-56018BCFF1EA}">
    <sortState xmlns:xlrd2="http://schemas.microsoft.com/office/spreadsheetml/2017/richdata2" ref="A14:AI47">
      <sortCondition ref="AI13"/>
    </sortState>
  </autoFilter>
  <mergeCells count="3">
    <mergeCell ref="T12:Z12"/>
    <mergeCell ref="AB12:AF12"/>
    <mergeCell ref="H12:S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4B7D0-DFC6-4829-8A6D-390CDA13EB6D}">
  <dimension ref="A1:F35"/>
  <sheetViews>
    <sheetView topLeftCell="A4" workbookViewId="0">
      <selection activeCell="I14" sqref="I14"/>
    </sheetView>
  </sheetViews>
  <sheetFormatPr baseColWidth="10" defaultRowHeight="15" x14ac:dyDescent="0.25"/>
  <sheetData>
    <row r="1" spans="1:6" ht="36" x14ac:dyDescent="0.25">
      <c r="A1" s="93" t="s">
        <v>215</v>
      </c>
      <c r="B1" s="93" t="s">
        <v>216</v>
      </c>
      <c r="C1" s="94" t="s">
        <v>217</v>
      </c>
      <c r="D1" s="94" t="s">
        <v>218</v>
      </c>
      <c r="E1" s="95" t="s">
        <v>219</v>
      </c>
      <c r="F1" s="95" t="s">
        <v>220</v>
      </c>
    </row>
    <row r="2" spans="1:6" x14ac:dyDescent="0.25">
      <c r="A2" s="97">
        <v>700023</v>
      </c>
      <c r="B2" t="s">
        <v>14</v>
      </c>
      <c r="C2">
        <v>21</v>
      </c>
      <c r="D2" s="28">
        <v>57.142857142857146</v>
      </c>
      <c r="E2" s="96">
        <v>463</v>
      </c>
      <c r="F2" s="27">
        <v>47.73218142548599</v>
      </c>
    </row>
    <row r="3" spans="1:6" x14ac:dyDescent="0.25">
      <c r="A3" s="97">
        <v>71239</v>
      </c>
      <c r="B3" t="s">
        <v>25</v>
      </c>
      <c r="C3">
        <v>15</v>
      </c>
      <c r="D3" s="28">
        <v>13.333333333333332</v>
      </c>
      <c r="E3" s="96">
        <v>315</v>
      </c>
      <c r="F3" s="27">
        <v>44.4444444444444</v>
      </c>
    </row>
    <row r="4" spans="1:6" x14ac:dyDescent="0.25">
      <c r="A4" s="97">
        <v>71510</v>
      </c>
      <c r="B4" t="s">
        <v>32</v>
      </c>
      <c r="C4">
        <v>7</v>
      </c>
      <c r="D4" s="28">
        <v>28.571428571428566</v>
      </c>
      <c r="E4" s="96">
        <v>137</v>
      </c>
      <c r="F4" s="27">
        <v>41.605839416058409</v>
      </c>
    </row>
    <row r="5" spans="1:6" x14ac:dyDescent="0.25">
      <c r="A5" s="97">
        <v>71248</v>
      </c>
      <c r="B5" t="s">
        <v>34</v>
      </c>
      <c r="C5">
        <v>7</v>
      </c>
      <c r="D5" s="28">
        <v>-28.571428571428562</v>
      </c>
      <c r="E5" s="96">
        <v>227</v>
      </c>
      <c r="F5" s="27">
        <v>37.885462555066063</v>
      </c>
    </row>
    <row r="6" spans="1:6" x14ac:dyDescent="0.25">
      <c r="A6" s="97">
        <v>71255</v>
      </c>
      <c r="B6" t="s">
        <v>7</v>
      </c>
      <c r="C6">
        <v>14</v>
      </c>
      <c r="D6" s="28">
        <v>-7.1428571428571432</v>
      </c>
      <c r="E6" s="96">
        <v>292</v>
      </c>
      <c r="F6" s="27">
        <v>35.616438356164359</v>
      </c>
    </row>
    <row r="7" spans="1:6" x14ac:dyDescent="0.25">
      <c r="A7" s="97">
        <v>71606</v>
      </c>
      <c r="B7" t="s">
        <v>40</v>
      </c>
      <c r="C7">
        <v>7</v>
      </c>
      <c r="D7" s="28">
        <v>71.428571428571416</v>
      </c>
      <c r="E7" s="96">
        <v>204</v>
      </c>
      <c r="F7" s="27">
        <v>35.294117647058826</v>
      </c>
    </row>
    <row r="8" spans="1:6" x14ac:dyDescent="0.25">
      <c r="A8" s="97">
        <v>71024</v>
      </c>
      <c r="B8" t="s">
        <v>28</v>
      </c>
      <c r="C8">
        <v>11</v>
      </c>
      <c r="D8" s="28">
        <v>9.0909090909090899</v>
      </c>
      <c r="E8" s="96">
        <v>294</v>
      </c>
      <c r="F8" s="27">
        <v>32.653061224489782</v>
      </c>
    </row>
    <row r="9" spans="1:6" x14ac:dyDescent="0.25">
      <c r="A9" s="97">
        <v>71594</v>
      </c>
      <c r="B9" t="s">
        <v>33</v>
      </c>
      <c r="C9">
        <v>16</v>
      </c>
      <c r="D9" s="28">
        <v>0</v>
      </c>
      <c r="E9" s="96">
        <v>258</v>
      </c>
      <c r="F9" s="27">
        <v>32.558139534883729</v>
      </c>
    </row>
    <row r="10" spans="1:6" x14ac:dyDescent="0.25">
      <c r="A10" s="97">
        <v>71174</v>
      </c>
      <c r="B10" t="s">
        <v>10</v>
      </c>
      <c r="C10">
        <v>19</v>
      </c>
      <c r="D10" s="28">
        <v>42.105263157894775</v>
      </c>
      <c r="E10" s="96">
        <v>415</v>
      </c>
      <c r="F10" s="27">
        <v>32.048192771084352</v>
      </c>
    </row>
    <row r="11" spans="1:6" x14ac:dyDescent="0.25">
      <c r="A11" s="97">
        <v>70067</v>
      </c>
      <c r="B11" t="s">
        <v>12</v>
      </c>
      <c r="C11">
        <v>21</v>
      </c>
      <c r="D11" s="28">
        <v>14.285714285714288</v>
      </c>
      <c r="E11" s="96">
        <v>249</v>
      </c>
      <c r="F11" s="27">
        <v>31.325301204819269</v>
      </c>
    </row>
    <row r="12" spans="1:6" x14ac:dyDescent="0.25">
      <c r="A12" s="97">
        <v>71276</v>
      </c>
      <c r="B12" t="s">
        <v>17</v>
      </c>
      <c r="C12">
        <v>3</v>
      </c>
      <c r="D12" s="28">
        <v>0</v>
      </c>
      <c r="E12" s="96">
        <v>243</v>
      </c>
      <c r="F12" s="27">
        <v>30.45267489711933</v>
      </c>
    </row>
    <row r="13" spans="1:6" x14ac:dyDescent="0.25">
      <c r="A13" s="97">
        <v>71507</v>
      </c>
      <c r="B13" t="s">
        <v>15</v>
      </c>
      <c r="C13">
        <v>11</v>
      </c>
      <c r="D13" s="28">
        <v>18.181818181818173</v>
      </c>
      <c r="E13" s="96">
        <v>171</v>
      </c>
      <c r="F13" s="27">
        <v>29.824561403508799</v>
      </c>
    </row>
    <row r="14" spans="1:6" x14ac:dyDescent="0.25">
      <c r="A14" s="97">
        <v>71592</v>
      </c>
      <c r="B14" t="s">
        <v>8</v>
      </c>
      <c r="C14">
        <v>11</v>
      </c>
      <c r="D14" s="28">
        <v>-36.363636363636346</v>
      </c>
      <c r="E14" s="96">
        <v>301</v>
      </c>
      <c r="F14" s="27">
        <v>29.568106312292354</v>
      </c>
    </row>
    <row r="15" spans="1:6" x14ac:dyDescent="0.25">
      <c r="A15" s="97">
        <v>71595</v>
      </c>
      <c r="B15" t="s">
        <v>23</v>
      </c>
      <c r="C15">
        <v>4</v>
      </c>
      <c r="D15" s="28">
        <v>-100</v>
      </c>
      <c r="E15" s="96">
        <v>252</v>
      </c>
      <c r="F15" s="27">
        <v>25.39682539682541</v>
      </c>
    </row>
    <row r="16" spans="1:6" x14ac:dyDescent="0.25">
      <c r="A16" s="97">
        <v>71050</v>
      </c>
      <c r="B16" t="s">
        <v>30</v>
      </c>
      <c r="C16">
        <v>11</v>
      </c>
      <c r="D16" s="28">
        <v>-63.636363636363676</v>
      </c>
      <c r="E16" s="96">
        <v>300</v>
      </c>
      <c r="F16" s="27">
        <v>22.666666666666661</v>
      </c>
    </row>
    <row r="17" spans="1:6" x14ac:dyDescent="0.25">
      <c r="A17" s="97">
        <v>71270</v>
      </c>
      <c r="B17" t="s">
        <v>16</v>
      </c>
      <c r="C17">
        <v>6</v>
      </c>
      <c r="D17" s="28">
        <v>-33.333333333333336</v>
      </c>
      <c r="E17" s="96">
        <v>250</v>
      </c>
      <c r="F17" s="27">
        <v>19.199999999999996</v>
      </c>
    </row>
    <row r="18" spans="1:6" x14ac:dyDescent="0.25">
      <c r="A18" s="97">
        <v>71031</v>
      </c>
      <c r="B18" t="s">
        <v>31</v>
      </c>
      <c r="C18">
        <v>13</v>
      </c>
      <c r="D18" s="28">
        <v>-23.076923076923087</v>
      </c>
      <c r="E18" s="96">
        <v>251</v>
      </c>
      <c r="F18" s="27">
        <v>18.326693227091624</v>
      </c>
    </row>
    <row r="19" spans="1:6" x14ac:dyDescent="0.25">
      <c r="A19" s="97">
        <v>71063</v>
      </c>
      <c r="B19" t="s">
        <v>35</v>
      </c>
      <c r="C19">
        <v>17</v>
      </c>
      <c r="D19" s="28">
        <v>-23.529411764705866</v>
      </c>
      <c r="E19" s="96">
        <v>189</v>
      </c>
      <c r="F19" s="27">
        <v>17.460317460317466</v>
      </c>
    </row>
    <row r="20" spans="1:6" x14ac:dyDescent="0.25">
      <c r="A20" s="97">
        <v>71607</v>
      </c>
      <c r="B20" t="s">
        <v>29</v>
      </c>
      <c r="C20">
        <v>13</v>
      </c>
      <c r="D20" s="28">
        <v>-23.076923076923087</v>
      </c>
      <c r="E20" s="96">
        <v>247</v>
      </c>
      <c r="F20" s="27">
        <v>17.40890688259109</v>
      </c>
    </row>
    <row r="21" spans="1:6" x14ac:dyDescent="0.25">
      <c r="A21" s="97">
        <v>71662</v>
      </c>
      <c r="B21" t="s">
        <v>18</v>
      </c>
      <c r="C21">
        <v>13</v>
      </c>
      <c r="D21" s="28">
        <v>23.07692307692308</v>
      </c>
      <c r="E21" s="96">
        <v>168</v>
      </c>
      <c r="F21" s="27">
        <v>12.5</v>
      </c>
    </row>
    <row r="22" spans="1:6" x14ac:dyDescent="0.25">
      <c r="A22" s="97">
        <v>71252</v>
      </c>
      <c r="B22" t="s">
        <v>39</v>
      </c>
      <c r="C22">
        <v>10</v>
      </c>
      <c r="D22" s="28">
        <v>10</v>
      </c>
      <c r="E22" s="96">
        <v>135</v>
      </c>
      <c r="F22" s="27">
        <v>11.851851851851849</v>
      </c>
    </row>
    <row r="23" spans="1:6" x14ac:dyDescent="0.25">
      <c r="A23" s="97">
        <v>70066</v>
      </c>
      <c r="B23" t="s">
        <v>21</v>
      </c>
      <c r="C23">
        <v>15</v>
      </c>
      <c r="D23" s="28">
        <v>-53.333333333333321</v>
      </c>
      <c r="E23" s="96">
        <v>126</v>
      </c>
      <c r="F23" s="27">
        <v>11.111111111111109</v>
      </c>
    </row>
    <row r="24" spans="1:6" x14ac:dyDescent="0.25">
      <c r="A24" s="97">
        <v>71159</v>
      </c>
      <c r="B24" t="s">
        <v>13</v>
      </c>
      <c r="C24">
        <v>15</v>
      </c>
      <c r="D24" s="28">
        <v>-60</v>
      </c>
      <c r="E24" s="96">
        <v>216</v>
      </c>
      <c r="F24" s="27">
        <v>10.185185185185183</v>
      </c>
    </row>
    <row r="25" spans="1:6" x14ac:dyDescent="0.25">
      <c r="A25" s="97">
        <v>71188</v>
      </c>
      <c r="B25" t="s">
        <v>11</v>
      </c>
      <c r="C25">
        <v>1</v>
      </c>
      <c r="D25" s="28">
        <v>-100</v>
      </c>
      <c r="E25" s="96">
        <v>227</v>
      </c>
      <c r="F25" s="27">
        <v>7.9295154185022048</v>
      </c>
    </row>
    <row r="26" spans="1:6" x14ac:dyDescent="0.25">
      <c r="A26" s="97">
        <v>71602</v>
      </c>
      <c r="B26" t="s">
        <v>24</v>
      </c>
      <c r="C26">
        <v>7</v>
      </c>
      <c r="D26" s="28">
        <v>0</v>
      </c>
      <c r="E26" s="96">
        <v>175</v>
      </c>
      <c r="F26" s="27">
        <v>5.7142857142857117</v>
      </c>
    </row>
    <row r="27" spans="1:6" x14ac:dyDescent="0.25">
      <c r="A27" s="97">
        <v>71591</v>
      </c>
      <c r="B27" t="s">
        <v>19</v>
      </c>
      <c r="C27">
        <v>11</v>
      </c>
      <c r="D27" s="28">
        <v>9.0909090909090917</v>
      </c>
      <c r="E27" s="96">
        <v>146</v>
      </c>
      <c r="F27" s="27">
        <v>5.4794520547945202</v>
      </c>
    </row>
    <row r="28" spans="1:6" x14ac:dyDescent="0.25">
      <c r="A28" s="97">
        <v>71045</v>
      </c>
      <c r="B28" t="s">
        <v>27</v>
      </c>
      <c r="C28">
        <v>14</v>
      </c>
      <c r="D28" s="28">
        <v>7.1428571428571406</v>
      </c>
      <c r="E28" s="96">
        <v>169</v>
      </c>
      <c r="F28" s="27">
        <v>4.7337278106508895</v>
      </c>
    </row>
    <row r="29" spans="1:6" x14ac:dyDescent="0.25">
      <c r="A29" s="97">
        <v>71129</v>
      </c>
      <c r="B29" t="s">
        <v>20</v>
      </c>
      <c r="C29">
        <v>9</v>
      </c>
      <c r="D29" s="28">
        <v>55.555555555555564</v>
      </c>
      <c r="E29" s="96">
        <v>205</v>
      </c>
      <c r="F29" s="27">
        <v>0</v>
      </c>
    </row>
    <row r="30" spans="1:6" x14ac:dyDescent="0.25">
      <c r="A30" s="97">
        <v>71505</v>
      </c>
      <c r="B30" t="s">
        <v>37</v>
      </c>
      <c r="C30">
        <v>9</v>
      </c>
      <c r="D30" s="28">
        <v>22.222222222222204</v>
      </c>
      <c r="E30" s="96">
        <v>232</v>
      </c>
      <c r="F30" s="27">
        <v>-0.43103448275862088</v>
      </c>
    </row>
    <row r="31" spans="1:6" x14ac:dyDescent="0.25">
      <c r="A31" s="97">
        <v>70930</v>
      </c>
      <c r="B31" t="s">
        <v>9</v>
      </c>
      <c r="C31">
        <v>14</v>
      </c>
      <c r="D31" s="28">
        <v>7.1428571428571406</v>
      </c>
      <c r="E31" s="96">
        <v>187</v>
      </c>
      <c r="F31" s="27">
        <v>-2.1390374331550812</v>
      </c>
    </row>
    <row r="32" spans="1:6" x14ac:dyDescent="0.25">
      <c r="A32" s="97">
        <v>71139</v>
      </c>
      <c r="B32" t="s">
        <v>22</v>
      </c>
      <c r="C32">
        <v>6</v>
      </c>
      <c r="D32" s="28">
        <v>-50</v>
      </c>
      <c r="E32" s="96">
        <v>127</v>
      </c>
      <c r="F32" s="27">
        <v>-2.36220472440945</v>
      </c>
    </row>
    <row r="33" spans="1:6" x14ac:dyDescent="0.25">
      <c r="A33" s="97">
        <v>71054</v>
      </c>
      <c r="B33" t="s">
        <v>38</v>
      </c>
      <c r="C33">
        <v>7</v>
      </c>
      <c r="D33" s="28">
        <v>14.285714285714281</v>
      </c>
      <c r="E33" s="96">
        <v>137</v>
      </c>
      <c r="F33" s="27">
        <v>-8.0291970802919668</v>
      </c>
    </row>
    <row r="34" spans="1:6" x14ac:dyDescent="0.25">
      <c r="A34" s="97">
        <v>71601</v>
      </c>
      <c r="B34" t="s">
        <v>36</v>
      </c>
      <c r="C34">
        <v>5</v>
      </c>
      <c r="D34" s="28">
        <v>0</v>
      </c>
      <c r="E34" s="96">
        <v>112</v>
      </c>
      <c r="F34" s="27">
        <v>-9.8214285714285747</v>
      </c>
    </row>
    <row r="35" spans="1:6" x14ac:dyDescent="0.25">
      <c r="A35" s="97">
        <v>71506</v>
      </c>
      <c r="B35" t="s">
        <v>26</v>
      </c>
      <c r="C35">
        <v>7</v>
      </c>
      <c r="D35" s="28">
        <v>-85.714285714285722</v>
      </c>
      <c r="E35" s="96">
        <v>179</v>
      </c>
      <c r="F35" s="27">
        <v>-17.877094972067031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D8100-97C9-4130-9671-A9EB349589BF}">
  <dimension ref="A1:BN70"/>
  <sheetViews>
    <sheetView topLeftCell="A6" workbookViewId="0">
      <selection activeCell="A6" sqref="A6:XFD6"/>
    </sheetView>
  </sheetViews>
  <sheetFormatPr baseColWidth="10" defaultColWidth="11.42578125" defaultRowHeight="13.5" customHeight="1" x14ac:dyDescent="0.15"/>
  <cols>
    <col min="1" max="1" width="5.7109375" style="30" bestFit="1" customWidth="1"/>
    <col min="2" max="3" width="12.5703125" style="30" bestFit="1" customWidth="1"/>
    <col min="4" max="4" width="7" style="30" bestFit="1" customWidth="1"/>
    <col min="5" max="5" width="8.5703125" style="30" bestFit="1" customWidth="1"/>
    <col min="6" max="6" width="6.28515625" style="30" bestFit="1" customWidth="1"/>
    <col min="7" max="7" width="25.28515625" style="30" bestFit="1" customWidth="1"/>
    <col min="8" max="8" width="14.85546875" style="30" bestFit="1" customWidth="1"/>
    <col min="9" max="9" width="16.140625" style="30" bestFit="1" customWidth="1"/>
    <col min="10" max="11" width="12.140625" style="30" bestFit="1" customWidth="1"/>
    <col min="12" max="12" width="11.7109375" style="30" bestFit="1" customWidth="1"/>
    <col min="13" max="13" width="18.5703125" style="30" bestFit="1" customWidth="1"/>
    <col min="14" max="14" width="11.7109375" style="30" bestFit="1" customWidth="1"/>
    <col min="15" max="15" width="13.28515625" style="30" bestFit="1" customWidth="1"/>
    <col min="16" max="17" width="12.140625" style="30" bestFit="1" customWidth="1"/>
    <col min="18" max="18" width="9.5703125" style="30" bestFit="1" customWidth="1"/>
    <col min="19" max="19" width="14.140625" style="30" bestFit="1" customWidth="1"/>
    <col min="20" max="20" width="11.7109375" style="30" bestFit="1" customWidth="1"/>
    <col min="21" max="21" width="13.28515625" style="30" bestFit="1" customWidth="1"/>
    <col min="22" max="22" width="12.42578125" style="30" bestFit="1" customWidth="1"/>
    <col min="23" max="23" width="12.140625" style="30" bestFit="1" customWidth="1"/>
    <col min="24" max="24" width="11.7109375" style="30" bestFit="1" customWidth="1"/>
    <col min="25" max="25" width="14.28515625" style="30" bestFit="1" customWidth="1"/>
    <col min="26" max="26" width="11.7109375" style="30" bestFit="1" customWidth="1"/>
    <col min="27" max="27" width="13.28515625" style="30" bestFit="1" customWidth="1"/>
    <col min="28" max="29" width="12.140625" style="30" bestFit="1" customWidth="1"/>
    <col min="30" max="30" width="11.7109375" style="30" bestFit="1" customWidth="1"/>
    <col min="31" max="31" width="15.140625" style="30" bestFit="1" customWidth="1"/>
    <col min="32" max="32" width="11.7109375" style="30" bestFit="1" customWidth="1"/>
    <col min="33" max="33" width="13.28515625" style="30" bestFit="1" customWidth="1"/>
    <col min="34" max="35" width="12.140625" style="30" bestFit="1" customWidth="1"/>
    <col min="36" max="36" width="9.5703125" style="30" bestFit="1" customWidth="1"/>
    <col min="37" max="37" width="11" style="30" bestFit="1" customWidth="1"/>
    <col min="38" max="39" width="12.140625" style="30" bestFit="1" customWidth="1"/>
    <col min="40" max="40" width="9.5703125" style="30" bestFit="1" customWidth="1"/>
    <col min="41" max="41" width="11" style="30" bestFit="1" customWidth="1"/>
    <col min="42" max="43" width="12.140625" style="30" bestFit="1" customWidth="1"/>
    <col min="44" max="44" width="9.5703125" style="30" bestFit="1" customWidth="1"/>
    <col min="45" max="45" width="11" style="30" bestFit="1" customWidth="1"/>
    <col min="46" max="47" width="12.140625" style="30" bestFit="1" customWidth="1"/>
    <col min="48" max="48" width="9.5703125" style="30" bestFit="1" customWidth="1"/>
    <col min="49" max="49" width="11" style="30" bestFit="1" customWidth="1"/>
    <col min="50" max="51" width="12.140625" style="30" bestFit="1" customWidth="1"/>
    <col min="52" max="52" width="9.5703125" style="30" bestFit="1" customWidth="1"/>
    <col min="53" max="53" width="11" style="30" bestFit="1" customWidth="1"/>
    <col min="54" max="55" width="12.140625" style="30" bestFit="1" customWidth="1"/>
    <col min="56" max="56" width="9.5703125" style="30" bestFit="1" customWidth="1"/>
    <col min="57" max="57" width="11" style="30" bestFit="1" customWidth="1"/>
    <col min="58" max="59" width="12.140625" style="30" bestFit="1" customWidth="1"/>
    <col min="60" max="60" width="9.5703125" style="30" bestFit="1" customWidth="1"/>
    <col min="61" max="61" width="11" style="30" bestFit="1" customWidth="1"/>
    <col min="62" max="62" width="7.28515625" style="30" customWidth="1"/>
    <col min="63" max="64" width="12.140625" style="30" bestFit="1" customWidth="1"/>
    <col min="65" max="65" width="11.7109375" style="30" bestFit="1" customWidth="1"/>
    <col min="66" max="66" width="11" style="30" bestFit="1" customWidth="1"/>
    <col min="67" max="16384" width="11.42578125" style="30"/>
  </cols>
  <sheetData>
    <row r="1" spans="1:66" ht="11.25" x14ac:dyDescent="0.15">
      <c r="A1" s="29"/>
      <c r="B1" s="29"/>
      <c r="D1" s="29"/>
      <c r="E1" s="29"/>
      <c r="F1" s="29"/>
      <c r="G1" s="31">
        <v>45748</v>
      </c>
      <c r="H1" s="31"/>
      <c r="I1" s="31"/>
      <c r="J1" s="31"/>
      <c r="K1" s="31"/>
      <c r="L1" s="31"/>
      <c r="M1" s="31"/>
      <c r="N1" s="31"/>
      <c r="O1" s="31"/>
    </row>
    <row r="2" spans="1:66" s="33" customFormat="1" ht="28.5" customHeight="1" x14ac:dyDescent="0.25">
      <c r="A2" s="32"/>
      <c r="B2" s="32"/>
      <c r="D2" s="32"/>
      <c r="E2" s="108" t="s">
        <v>95</v>
      </c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</row>
    <row r="3" spans="1:66" ht="27.75" customHeight="1" x14ac:dyDescent="0.15">
      <c r="A3" s="29"/>
      <c r="B3" s="29"/>
      <c r="D3" s="29"/>
      <c r="E3" s="29"/>
      <c r="F3" s="29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</row>
    <row r="4" spans="1:66" s="35" customFormat="1" ht="28.9" customHeight="1" thickBot="1" x14ac:dyDescent="0.3">
      <c r="E4" s="109" t="s">
        <v>96</v>
      </c>
      <c r="F4" s="111" t="s">
        <v>97</v>
      </c>
      <c r="G4" s="109" t="s">
        <v>98</v>
      </c>
      <c r="H4" s="36" t="s">
        <v>99</v>
      </c>
      <c r="I4" s="37" t="s">
        <v>99</v>
      </c>
      <c r="J4" s="112" t="s">
        <v>100</v>
      </c>
      <c r="K4" s="113"/>
      <c r="L4" s="113"/>
      <c r="M4" s="113"/>
      <c r="N4" s="113"/>
      <c r="O4" s="114"/>
      <c r="P4" s="112" t="s">
        <v>101</v>
      </c>
      <c r="Q4" s="113"/>
      <c r="R4" s="113"/>
      <c r="S4" s="113"/>
      <c r="T4" s="113"/>
      <c r="U4" s="114"/>
      <c r="V4" s="112" t="s">
        <v>102</v>
      </c>
      <c r="W4" s="113"/>
      <c r="X4" s="113"/>
      <c r="Y4" s="113"/>
      <c r="Z4" s="113"/>
      <c r="AA4" s="114"/>
      <c r="AB4" s="112" t="s">
        <v>103</v>
      </c>
      <c r="AC4" s="113"/>
      <c r="AD4" s="113"/>
      <c r="AE4" s="113"/>
      <c r="AF4" s="113"/>
      <c r="AG4" s="114"/>
      <c r="AH4" s="112" t="s">
        <v>104</v>
      </c>
      <c r="AI4" s="113"/>
      <c r="AJ4" s="113"/>
      <c r="AK4" s="114"/>
      <c r="AL4" s="105" t="s">
        <v>105</v>
      </c>
      <c r="AM4" s="106"/>
      <c r="AN4" s="106"/>
      <c r="AO4" s="107"/>
      <c r="AP4" s="105" t="s">
        <v>106</v>
      </c>
      <c r="AQ4" s="106"/>
      <c r="AR4" s="106"/>
      <c r="AS4" s="107"/>
      <c r="AT4" s="105" t="s">
        <v>107</v>
      </c>
      <c r="AU4" s="106"/>
      <c r="AV4" s="106"/>
      <c r="AW4" s="107"/>
      <c r="AX4" s="105" t="s">
        <v>108</v>
      </c>
      <c r="AY4" s="106"/>
      <c r="AZ4" s="106"/>
      <c r="BA4" s="107"/>
      <c r="BB4" s="105" t="s">
        <v>109</v>
      </c>
      <c r="BC4" s="106"/>
      <c r="BD4" s="106"/>
      <c r="BE4" s="107"/>
      <c r="BF4" s="105" t="s">
        <v>110</v>
      </c>
      <c r="BG4" s="106"/>
      <c r="BH4" s="106"/>
      <c r="BI4" s="107"/>
      <c r="BJ4" s="115" t="s">
        <v>111</v>
      </c>
      <c r="BK4" s="105" t="s">
        <v>112</v>
      </c>
      <c r="BL4" s="106"/>
      <c r="BM4" s="106"/>
      <c r="BN4" s="106"/>
    </row>
    <row r="5" spans="1:66" ht="39" customHeight="1" thickBot="1" x14ac:dyDescent="0.2">
      <c r="A5" s="30">
        <v>0</v>
      </c>
      <c r="B5" s="39">
        <v>45748</v>
      </c>
      <c r="C5" s="39">
        <v>45383</v>
      </c>
      <c r="E5" s="110"/>
      <c r="F5" s="111"/>
      <c r="G5" s="110"/>
      <c r="H5" s="40" t="s">
        <v>113</v>
      </c>
      <c r="I5" s="41" t="s">
        <v>114</v>
      </c>
      <c r="J5" s="42">
        <v>45748</v>
      </c>
      <c r="K5" s="43">
        <v>45383</v>
      </c>
      <c r="L5" s="44" t="s">
        <v>115</v>
      </c>
      <c r="M5" s="45" t="s">
        <v>116</v>
      </c>
      <c r="N5" s="46" t="s">
        <v>117</v>
      </c>
      <c r="O5" s="47" t="s">
        <v>118</v>
      </c>
      <c r="P5" s="48">
        <v>45748</v>
      </c>
      <c r="Q5" s="43">
        <v>45383</v>
      </c>
      <c r="R5" s="44" t="s">
        <v>115</v>
      </c>
      <c r="S5" s="45" t="s">
        <v>119</v>
      </c>
      <c r="T5" s="46" t="s">
        <v>117</v>
      </c>
      <c r="U5" s="47" t="s">
        <v>118</v>
      </c>
      <c r="V5" s="48">
        <v>45748</v>
      </c>
      <c r="W5" s="43">
        <v>45383</v>
      </c>
      <c r="X5" s="47" t="s">
        <v>115</v>
      </c>
      <c r="Y5" s="45" t="s">
        <v>120</v>
      </c>
      <c r="Z5" s="46" t="s">
        <v>117</v>
      </c>
      <c r="AA5" s="47" t="s">
        <v>118</v>
      </c>
      <c r="AB5" s="48">
        <v>45748</v>
      </c>
      <c r="AC5" s="43">
        <v>45383</v>
      </c>
      <c r="AD5" s="47" t="s">
        <v>115</v>
      </c>
      <c r="AE5" s="45" t="s">
        <v>121</v>
      </c>
      <c r="AF5" s="46" t="s">
        <v>117</v>
      </c>
      <c r="AG5" s="47" t="s">
        <v>118</v>
      </c>
      <c r="AH5" s="48">
        <v>45748</v>
      </c>
      <c r="AI5" s="48">
        <v>45383</v>
      </c>
      <c r="AJ5" s="38" t="s">
        <v>115</v>
      </c>
      <c r="AK5" s="49" t="s">
        <v>118</v>
      </c>
      <c r="AL5" s="50">
        <v>45748</v>
      </c>
      <c r="AM5" s="48">
        <v>45383</v>
      </c>
      <c r="AN5" s="38" t="s">
        <v>115</v>
      </c>
      <c r="AO5" s="49" t="s">
        <v>118</v>
      </c>
      <c r="AP5" s="48">
        <v>45748</v>
      </c>
      <c r="AQ5" s="48">
        <v>45383</v>
      </c>
      <c r="AR5" s="38" t="s">
        <v>115</v>
      </c>
      <c r="AS5" s="49" t="s">
        <v>118</v>
      </c>
      <c r="AT5" s="48">
        <v>45748</v>
      </c>
      <c r="AU5" s="48">
        <v>45383</v>
      </c>
      <c r="AV5" s="38" t="s">
        <v>115</v>
      </c>
      <c r="AW5" s="49" t="s">
        <v>118</v>
      </c>
      <c r="AX5" s="48">
        <v>45748</v>
      </c>
      <c r="AY5" s="48">
        <v>45383</v>
      </c>
      <c r="AZ5" s="38" t="s">
        <v>115</v>
      </c>
      <c r="BA5" s="49" t="s">
        <v>118</v>
      </c>
      <c r="BB5" s="48">
        <v>45748</v>
      </c>
      <c r="BC5" s="48">
        <v>45383</v>
      </c>
      <c r="BD5" s="38" t="s">
        <v>115</v>
      </c>
      <c r="BE5" s="49" t="s">
        <v>118</v>
      </c>
      <c r="BF5" s="48">
        <v>45748</v>
      </c>
      <c r="BG5" s="48">
        <v>45383</v>
      </c>
      <c r="BH5" s="38" t="s">
        <v>115</v>
      </c>
      <c r="BI5" s="49" t="s">
        <v>122</v>
      </c>
      <c r="BJ5" s="116"/>
      <c r="BK5" s="48">
        <v>45748</v>
      </c>
      <c r="BL5" s="48">
        <v>45383</v>
      </c>
      <c r="BM5" s="51" t="s">
        <v>115</v>
      </c>
      <c r="BN5" s="52" t="s">
        <v>118</v>
      </c>
    </row>
    <row r="6" spans="1:66" s="35" customFormat="1" ht="13.5" customHeight="1" thickBot="1" x14ac:dyDescent="0.3">
      <c r="A6" s="35">
        <v>1</v>
      </c>
      <c r="B6" s="35" t="s">
        <v>123</v>
      </c>
      <c r="C6" s="35" t="s">
        <v>124</v>
      </c>
      <c r="D6" s="35">
        <v>700023</v>
      </c>
      <c r="E6" s="53">
        <v>1</v>
      </c>
      <c r="F6" s="54" t="s">
        <v>125</v>
      </c>
      <c r="G6" s="54" t="s">
        <v>48</v>
      </c>
      <c r="H6" s="54">
        <v>35</v>
      </c>
      <c r="I6" s="54">
        <v>40</v>
      </c>
      <c r="J6" s="54">
        <v>2524809</v>
      </c>
      <c r="K6" s="54">
        <v>2347015</v>
      </c>
      <c r="L6" s="55">
        <v>1.0757532440142052</v>
      </c>
      <c r="M6" s="54">
        <v>2031954.9721220499</v>
      </c>
      <c r="N6" s="55">
        <v>1.2425516483582524</v>
      </c>
      <c r="O6" s="56">
        <v>66081</v>
      </c>
      <c r="P6" s="54">
        <v>1661443</v>
      </c>
      <c r="Q6" s="54">
        <v>1491739</v>
      </c>
      <c r="R6" s="57">
        <v>1.1137625281634387</v>
      </c>
      <c r="S6" s="56">
        <v>1296939.2953598616</v>
      </c>
      <c r="T6" s="55">
        <v>1.2810491639387021</v>
      </c>
      <c r="U6" s="56">
        <v>48469</v>
      </c>
      <c r="V6" s="54">
        <v>5638706</v>
      </c>
      <c r="W6" s="54">
        <v>5617167</v>
      </c>
      <c r="X6" s="57">
        <v>1.003834495217963</v>
      </c>
      <c r="Y6" s="56">
        <v>4632429.4093246236</v>
      </c>
      <c r="Z6" s="55">
        <v>1.2172243766197151</v>
      </c>
      <c r="AA6" s="56">
        <v>237034</v>
      </c>
      <c r="AB6" s="54">
        <v>1972865</v>
      </c>
      <c r="AC6" s="54">
        <v>1967763</v>
      </c>
      <c r="AD6" s="57">
        <v>1.0025927919165063</v>
      </c>
      <c r="AE6" s="56">
        <v>901753.85248800041</v>
      </c>
      <c r="AF6" s="55">
        <v>2.1878087845776659</v>
      </c>
      <c r="AG6" s="56">
        <v>796104</v>
      </c>
      <c r="AH6" s="58">
        <v>1952</v>
      </c>
      <c r="AI6" s="58">
        <v>1789.5</v>
      </c>
      <c r="AJ6" s="57">
        <v>1.0908074881251746</v>
      </c>
      <c r="AK6" s="59">
        <v>53.5</v>
      </c>
      <c r="AL6" s="58">
        <v>559</v>
      </c>
      <c r="AM6" s="58">
        <v>496.5</v>
      </c>
      <c r="AN6" s="57">
        <v>1.1258811681772407</v>
      </c>
      <c r="AO6" s="59">
        <v>12</v>
      </c>
      <c r="AP6" s="58">
        <v>461.5</v>
      </c>
      <c r="AQ6" s="58">
        <v>385</v>
      </c>
      <c r="AR6" s="57">
        <v>1.1987012987012986</v>
      </c>
      <c r="AS6" s="59">
        <v>35</v>
      </c>
      <c r="AT6" s="58">
        <v>198</v>
      </c>
      <c r="AU6" s="58">
        <v>228</v>
      </c>
      <c r="AV6" s="57">
        <v>0.86842105263157898</v>
      </c>
      <c r="AW6" s="59">
        <v>2</v>
      </c>
      <c r="AX6" s="58">
        <v>286.5</v>
      </c>
      <c r="AY6" s="58">
        <v>271.5</v>
      </c>
      <c r="AZ6" s="57">
        <v>1.0552486187845305</v>
      </c>
      <c r="BA6" s="59">
        <v>17</v>
      </c>
      <c r="BB6" s="58">
        <v>218</v>
      </c>
      <c r="BC6" s="58">
        <v>193.5</v>
      </c>
      <c r="BD6" s="57">
        <v>1.1266149870801034</v>
      </c>
      <c r="BE6" s="59">
        <v>34</v>
      </c>
      <c r="BF6" s="58">
        <v>229</v>
      </c>
      <c r="BG6" s="58">
        <v>215</v>
      </c>
      <c r="BH6" s="57">
        <v>1.0651162790697675</v>
      </c>
      <c r="BI6" s="59">
        <v>-46.5</v>
      </c>
      <c r="BJ6" s="57">
        <v>0.64011270491803274</v>
      </c>
      <c r="BK6" s="58">
        <v>508</v>
      </c>
      <c r="BL6" s="60">
        <v>402</v>
      </c>
      <c r="BM6" s="61">
        <v>1.263681592039801</v>
      </c>
      <c r="BN6" s="62">
        <v>-143</v>
      </c>
    </row>
    <row r="7" spans="1:66" s="35" customFormat="1" ht="13.5" customHeight="1" thickBot="1" x14ac:dyDescent="0.3">
      <c r="A7" s="35">
        <v>0</v>
      </c>
      <c r="B7" s="35" t="s">
        <v>126</v>
      </c>
      <c r="C7" s="35" t="s">
        <v>127</v>
      </c>
      <c r="D7" s="35">
        <v>71255</v>
      </c>
      <c r="E7" s="53">
        <v>2</v>
      </c>
      <c r="F7" s="54" t="s">
        <v>125</v>
      </c>
      <c r="G7" s="54" t="s">
        <v>41</v>
      </c>
      <c r="H7" s="54">
        <v>37</v>
      </c>
      <c r="I7" s="54">
        <v>38</v>
      </c>
      <c r="J7" s="54">
        <v>2431598</v>
      </c>
      <c r="K7" s="54">
        <v>2430461</v>
      </c>
      <c r="L7" s="55">
        <v>1.0004678124849566</v>
      </c>
      <c r="M7" s="54">
        <v>1895705.0374769431</v>
      </c>
      <c r="N7" s="55">
        <v>1.2826879456079805</v>
      </c>
      <c r="O7" s="56">
        <v>89134</v>
      </c>
      <c r="P7" s="54">
        <v>1771871</v>
      </c>
      <c r="Q7" s="54">
        <v>1651305</v>
      </c>
      <c r="R7" s="57">
        <v>1.0730125567354305</v>
      </c>
      <c r="S7" s="56">
        <v>1242579.810853686</v>
      </c>
      <c r="T7" s="55">
        <v>1.4259615233750471</v>
      </c>
      <c r="U7" s="56">
        <v>109942</v>
      </c>
      <c r="V7" s="54">
        <v>3429865</v>
      </c>
      <c r="W7" s="54">
        <v>5160114</v>
      </c>
      <c r="X7" s="57">
        <v>0.66468783441606138</v>
      </c>
      <c r="Y7" s="56">
        <v>4463962.8044816684</v>
      </c>
      <c r="Z7" s="55">
        <v>0.76834533579816822</v>
      </c>
      <c r="AA7" s="56">
        <v>246645</v>
      </c>
      <c r="AB7" s="54">
        <v>735543</v>
      </c>
      <c r="AC7" s="54">
        <v>700211</v>
      </c>
      <c r="AD7" s="57">
        <v>1.0504590759071195</v>
      </c>
      <c r="AE7" s="56">
        <v>604800.7812480001</v>
      </c>
      <c r="AF7" s="55">
        <v>1.2161740242501253</v>
      </c>
      <c r="AG7" s="56">
        <v>473250</v>
      </c>
      <c r="AH7" s="58">
        <v>1849</v>
      </c>
      <c r="AI7" s="58">
        <v>1671.5</v>
      </c>
      <c r="AJ7" s="57">
        <v>1.1061920430750822</v>
      </c>
      <c r="AK7" s="59">
        <v>42.5</v>
      </c>
      <c r="AL7" s="58">
        <v>460</v>
      </c>
      <c r="AM7" s="58">
        <v>434.5</v>
      </c>
      <c r="AN7" s="57">
        <v>1.0586881472957423</v>
      </c>
      <c r="AO7" s="59">
        <v>-1</v>
      </c>
      <c r="AP7" s="58">
        <v>624</v>
      </c>
      <c r="AQ7" s="58">
        <v>558</v>
      </c>
      <c r="AR7" s="57">
        <v>1.118279569892473</v>
      </c>
      <c r="AS7" s="59">
        <v>59.5</v>
      </c>
      <c r="AT7" s="58">
        <v>194.5</v>
      </c>
      <c r="AU7" s="58">
        <v>166.5</v>
      </c>
      <c r="AV7" s="57">
        <v>1.1681681681681682</v>
      </c>
      <c r="AW7" s="59">
        <v>-3</v>
      </c>
      <c r="AX7" s="58">
        <v>259</v>
      </c>
      <c r="AY7" s="58">
        <v>263</v>
      </c>
      <c r="AZ7" s="57">
        <v>0.98479087452471481</v>
      </c>
      <c r="BA7" s="59">
        <v>10.5</v>
      </c>
      <c r="BB7" s="58">
        <v>149</v>
      </c>
      <c r="BC7" s="58">
        <v>110</v>
      </c>
      <c r="BD7" s="57">
        <v>1.3545454545454545</v>
      </c>
      <c r="BE7" s="59">
        <v>3.5</v>
      </c>
      <c r="BF7" s="58">
        <v>162.5</v>
      </c>
      <c r="BG7" s="58">
        <v>139.5</v>
      </c>
      <c r="BH7" s="57">
        <v>1.1648745519713262</v>
      </c>
      <c r="BI7" s="59">
        <v>-27</v>
      </c>
      <c r="BJ7" s="57">
        <v>0.67414818820984312</v>
      </c>
      <c r="BK7" s="58">
        <v>623</v>
      </c>
      <c r="BL7" s="60">
        <v>413</v>
      </c>
      <c r="BM7" s="61">
        <v>1.5084745762711864</v>
      </c>
      <c r="BN7" s="62">
        <v>-350</v>
      </c>
    </row>
    <row r="8" spans="1:66" s="35" customFormat="1" ht="13.5" customHeight="1" thickBot="1" x14ac:dyDescent="0.3">
      <c r="A8" s="35">
        <v>1</v>
      </c>
      <c r="B8" s="35" t="s">
        <v>128</v>
      </c>
      <c r="C8" s="35" t="s">
        <v>129</v>
      </c>
      <c r="D8" s="35">
        <v>71174</v>
      </c>
      <c r="E8" s="53">
        <v>3</v>
      </c>
      <c r="F8" s="54" t="s">
        <v>125</v>
      </c>
      <c r="G8" s="54" t="s">
        <v>44</v>
      </c>
      <c r="H8" s="54">
        <v>30</v>
      </c>
      <c r="I8" s="54">
        <v>33</v>
      </c>
      <c r="J8" s="54">
        <v>2365898</v>
      </c>
      <c r="K8" s="54">
        <v>2355267</v>
      </c>
      <c r="L8" s="55">
        <v>1.0045137133072386</v>
      </c>
      <c r="M8" s="54">
        <v>2045776.2641043793</v>
      </c>
      <c r="N8" s="55">
        <v>1.1564793479680764</v>
      </c>
      <c r="O8" s="56">
        <v>-143805</v>
      </c>
      <c r="P8" s="54">
        <v>1508338</v>
      </c>
      <c r="Q8" s="54">
        <v>1486519</v>
      </c>
      <c r="R8" s="57">
        <v>1.0146779153175978</v>
      </c>
      <c r="S8" s="56">
        <v>1327799.2923165562</v>
      </c>
      <c r="T8" s="55">
        <v>1.1359683716719455</v>
      </c>
      <c r="U8" s="56">
        <v>30764</v>
      </c>
      <c r="V8" s="54">
        <v>5929925</v>
      </c>
      <c r="W8" s="54">
        <v>5879054</v>
      </c>
      <c r="X8" s="57">
        <v>1.0086529227321266</v>
      </c>
      <c r="Y8" s="56">
        <v>4945027.1575358594</v>
      </c>
      <c r="Z8" s="55">
        <v>1.1991693495481068</v>
      </c>
      <c r="AA8" s="56">
        <v>-592196</v>
      </c>
      <c r="AB8" s="54">
        <v>1048256</v>
      </c>
      <c r="AC8" s="54">
        <v>1509642</v>
      </c>
      <c r="AD8" s="57">
        <v>0.69437389791751947</v>
      </c>
      <c r="AE8" s="56">
        <v>1374116.7847680002</v>
      </c>
      <c r="AF8" s="55">
        <v>0.76285801295774347</v>
      </c>
      <c r="AG8" s="56">
        <v>262788</v>
      </c>
      <c r="AH8" s="58">
        <v>1400.5</v>
      </c>
      <c r="AI8" s="58">
        <v>1315.5</v>
      </c>
      <c r="AJ8" s="57">
        <v>1.0646142151273281</v>
      </c>
      <c r="AK8" s="59">
        <v>-33.5</v>
      </c>
      <c r="AL8" s="58">
        <v>344.5</v>
      </c>
      <c r="AM8" s="58">
        <v>323.5</v>
      </c>
      <c r="AN8" s="57">
        <v>1.0649149922720247</v>
      </c>
      <c r="AO8" s="59">
        <v>-10.5</v>
      </c>
      <c r="AP8" s="58">
        <v>291</v>
      </c>
      <c r="AQ8" s="58">
        <v>277</v>
      </c>
      <c r="AR8" s="57">
        <v>1.0505415162454874</v>
      </c>
      <c r="AS8" s="59">
        <v>-21.5</v>
      </c>
      <c r="AT8" s="58">
        <v>186</v>
      </c>
      <c r="AU8" s="58">
        <v>204.5</v>
      </c>
      <c r="AV8" s="57">
        <v>0.90953545232273836</v>
      </c>
      <c r="AW8" s="59">
        <v>0</v>
      </c>
      <c r="AX8" s="58">
        <v>145.5</v>
      </c>
      <c r="AY8" s="58">
        <v>169.5</v>
      </c>
      <c r="AZ8" s="57">
        <v>0.8584070796460177</v>
      </c>
      <c r="BA8" s="59">
        <v>7.5</v>
      </c>
      <c r="BB8" s="58">
        <v>200.5</v>
      </c>
      <c r="BC8" s="58">
        <v>110.5</v>
      </c>
      <c r="BD8" s="57">
        <v>1.8144796380090498</v>
      </c>
      <c r="BE8" s="59">
        <v>35</v>
      </c>
      <c r="BF8" s="58">
        <v>233</v>
      </c>
      <c r="BG8" s="58">
        <v>230.5</v>
      </c>
      <c r="BH8" s="57">
        <v>1.0108459869848156</v>
      </c>
      <c r="BI8" s="59">
        <v>-44</v>
      </c>
      <c r="BJ8" s="57">
        <v>0.62013566583363089</v>
      </c>
      <c r="BK8" s="58">
        <v>255</v>
      </c>
      <c r="BL8" s="60">
        <v>240</v>
      </c>
      <c r="BM8" s="61">
        <v>1.0625</v>
      </c>
      <c r="BN8" s="62">
        <v>-12</v>
      </c>
    </row>
    <row r="9" spans="1:66" s="35" customFormat="1" ht="13.5" customHeight="1" thickBot="1" x14ac:dyDescent="0.3">
      <c r="A9" s="35">
        <v>0</v>
      </c>
      <c r="B9" s="35" t="s">
        <v>130</v>
      </c>
      <c r="C9" s="35" t="s">
        <v>131</v>
      </c>
      <c r="D9" s="35">
        <v>70067</v>
      </c>
      <c r="E9" s="53">
        <v>4</v>
      </c>
      <c r="F9" s="54" t="s">
        <v>125</v>
      </c>
      <c r="G9" s="54" t="s">
        <v>46</v>
      </c>
      <c r="H9" s="54">
        <v>39</v>
      </c>
      <c r="I9" s="54">
        <v>42</v>
      </c>
      <c r="J9" s="54">
        <v>2280869</v>
      </c>
      <c r="K9" s="54">
        <v>1887241</v>
      </c>
      <c r="L9" s="55">
        <v>1.2085732558798796</v>
      </c>
      <c r="M9" s="54">
        <v>1759316.0378117247</v>
      </c>
      <c r="N9" s="55">
        <v>1.2964521160376588</v>
      </c>
      <c r="O9" s="56">
        <v>83875</v>
      </c>
      <c r="P9" s="54">
        <v>1490838</v>
      </c>
      <c r="Q9" s="54">
        <v>1315529</v>
      </c>
      <c r="R9" s="57">
        <v>1.1332612203911887</v>
      </c>
      <c r="S9" s="56">
        <v>1156536.4033593636</v>
      </c>
      <c r="T9" s="55">
        <v>1.2890541064419578</v>
      </c>
      <c r="U9" s="56">
        <v>127017</v>
      </c>
      <c r="V9" s="54">
        <v>4790249</v>
      </c>
      <c r="W9" s="54">
        <v>3506910</v>
      </c>
      <c r="X9" s="57">
        <v>1.3659458041409673</v>
      </c>
      <c r="Y9" s="56">
        <v>4068462.1344452994</v>
      </c>
      <c r="Z9" s="55">
        <v>1.1774102453710338</v>
      </c>
      <c r="AA9" s="56">
        <v>266952</v>
      </c>
      <c r="AB9" s="54">
        <v>1106483</v>
      </c>
      <c r="AC9" s="54">
        <v>1412480</v>
      </c>
      <c r="AD9" s="57">
        <v>0.78336188830992293</v>
      </c>
      <c r="AE9" s="56">
        <v>753037.93585599982</v>
      </c>
      <c r="AF9" s="55">
        <v>1.4693589091792953</v>
      </c>
      <c r="AG9" s="56">
        <v>536094</v>
      </c>
      <c r="AH9" s="58">
        <v>1881.5</v>
      </c>
      <c r="AI9" s="58">
        <v>1443.5</v>
      </c>
      <c r="AJ9" s="57">
        <v>1.3034291652234153</v>
      </c>
      <c r="AK9" s="59">
        <v>115.5</v>
      </c>
      <c r="AL9" s="58">
        <v>465.5</v>
      </c>
      <c r="AM9" s="58">
        <v>423</v>
      </c>
      <c r="AN9" s="57">
        <v>1.1004728132387707</v>
      </c>
      <c r="AO9" s="59">
        <v>-13.5</v>
      </c>
      <c r="AP9" s="58">
        <v>424.5</v>
      </c>
      <c r="AQ9" s="58">
        <v>346.5</v>
      </c>
      <c r="AR9" s="57">
        <v>1.225108225108225</v>
      </c>
      <c r="AS9" s="59">
        <v>75</v>
      </c>
      <c r="AT9" s="58">
        <v>232</v>
      </c>
      <c r="AU9" s="58">
        <v>173.5</v>
      </c>
      <c r="AV9" s="57">
        <v>1.3371757925072045</v>
      </c>
      <c r="AW9" s="59">
        <v>12</v>
      </c>
      <c r="AX9" s="58">
        <v>251</v>
      </c>
      <c r="AY9" s="58">
        <v>161.5</v>
      </c>
      <c r="AZ9" s="57">
        <v>1.5541795665634675</v>
      </c>
      <c r="BA9" s="59">
        <v>41</v>
      </c>
      <c r="BB9" s="58">
        <v>283.5</v>
      </c>
      <c r="BC9" s="58">
        <v>149.5</v>
      </c>
      <c r="BD9" s="57">
        <v>1.8963210702341138</v>
      </c>
      <c r="BE9" s="59">
        <v>45</v>
      </c>
      <c r="BF9" s="58">
        <v>225</v>
      </c>
      <c r="BG9" s="58">
        <v>189.5</v>
      </c>
      <c r="BH9" s="57">
        <v>1.187335092348285</v>
      </c>
      <c r="BI9" s="59">
        <v>-44</v>
      </c>
      <c r="BJ9" s="57">
        <v>0.59261227743821421</v>
      </c>
      <c r="BK9" s="58">
        <v>636</v>
      </c>
      <c r="BL9" s="60">
        <v>345</v>
      </c>
      <c r="BM9" s="61">
        <v>1.8434782608695652</v>
      </c>
      <c r="BN9" s="62">
        <v>-163.5</v>
      </c>
    </row>
    <row r="10" spans="1:66" s="35" customFormat="1" ht="13.5" customHeight="1" thickBot="1" x14ac:dyDescent="0.3">
      <c r="A10" s="35">
        <v>1</v>
      </c>
      <c r="B10" s="35" t="s">
        <v>132</v>
      </c>
      <c r="C10" s="35" t="s">
        <v>133</v>
      </c>
      <c r="D10" s="35">
        <v>70930</v>
      </c>
      <c r="E10" s="53">
        <v>5</v>
      </c>
      <c r="F10" s="54" t="s">
        <v>125</v>
      </c>
      <c r="G10" s="54" t="s">
        <v>43</v>
      </c>
      <c r="H10" s="54">
        <v>33</v>
      </c>
      <c r="I10" s="54">
        <v>33</v>
      </c>
      <c r="J10" s="54">
        <v>2169793</v>
      </c>
      <c r="K10" s="54">
        <v>2383390</v>
      </c>
      <c r="L10" s="55">
        <v>0.91038101191999632</v>
      </c>
      <c r="M10" s="54">
        <v>1920506.4632444463</v>
      </c>
      <c r="N10" s="55">
        <v>1.1298024982089445</v>
      </c>
      <c r="O10" s="56">
        <v>284087</v>
      </c>
      <c r="P10" s="54">
        <v>1418174</v>
      </c>
      <c r="Q10" s="54">
        <v>1434962</v>
      </c>
      <c r="R10" s="57">
        <v>0.98830073548985964</v>
      </c>
      <c r="S10" s="56">
        <v>1229621.6673143283</v>
      </c>
      <c r="T10" s="55">
        <v>1.1533417454309318</v>
      </c>
      <c r="U10" s="56">
        <v>243310</v>
      </c>
      <c r="V10" s="54">
        <v>4995190</v>
      </c>
      <c r="W10" s="54">
        <v>6961884</v>
      </c>
      <c r="X10" s="57">
        <v>0.71750549132964581</v>
      </c>
      <c r="Y10" s="56">
        <v>4814797.9624337396</v>
      </c>
      <c r="Z10" s="55">
        <v>1.0374661697071661</v>
      </c>
      <c r="AA10" s="56">
        <v>1322723</v>
      </c>
      <c r="AB10" s="54">
        <v>1597836</v>
      </c>
      <c r="AC10" s="54">
        <v>1389379</v>
      </c>
      <c r="AD10" s="57">
        <v>1.1500360952627038</v>
      </c>
      <c r="AE10" s="56">
        <v>804456.584928</v>
      </c>
      <c r="AF10" s="55">
        <v>1.9862302452816749</v>
      </c>
      <c r="AG10" s="56">
        <v>879263</v>
      </c>
      <c r="AH10" s="58">
        <v>1554</v>
      </c>
      <c r="AI10" s="58">
        <v>1572</v>
      </c>
      <c r="AJ10" s="57">
        <v>0.98854961832061072</v>
      </c>
      <c r="AK10" s="59">
        <v>212.5</v>
      </c>
      <c r="AL10" s="58">
        <v>425.5</v>
      </c>
      <c r="AM10" s="58">
        <v>432</v>
      </c>
      <c r="AN10" s="57">
        <v>0.98495370370370372</v>
      </c>
      <c r="AO10" s="59">
        <v>55.5</v>
      </c>
      <c r="AP10" s="58">
        <v>313.5</v>
      </c>
      <c r="AQ10" s="58">
        <v>385.5</v>
      </c>
      <c r="AR10" s="57">
        <v>0.8132295719844358</v>
      </c>
      <c r="AS10" s="59">
        <v>35.5</v>
      </c>
      <c r="AT10" s="58">
        <v>172.5</v>
      </c>
      <c r="AU10" s="58">
        <v>150</v>
      </c>
      <c r="AV10" s="57">
        <v>1.1499999999999999</v>
      </c>
      <c r="AW10" s="59">
        <v>35.5</v>
      </c>
      <c r="AX10" s="58">
        <v>257</v>
      </c>
      <c r="AY10" s="58">
        <v>236</v>
      </c>
      <c r="AZ10" s="57">
        <v>1.0889830508474576</v>
      </c>
      <c r="BA10" s="59">
        <v>44</v>
      </c>
      <c r="BB10" s="58">
        <v>264</v>
      </c>
      <c r="BC10" s="58">
        <v>210.5</v>
      </c>
      <c r="BD10" s="57">
        <v>1.2541567695961995</v>
      </c>
      <c r="BE10" s="59">
        <v>66</v>
      </c>
      <c r="BF10" s="58">
        <v>121.5</v>
      </c>
      <c r="BG10" s="58">
        <v>158</v>
      </c>
      <c r="BH10" s="57">
        <v>0.76898734177215189</v>
      </c>
      <c r="BI10" s="59">
        <v>-24</v>
      </c>
      <c r="BJ10" s="57">
        <v>0.55373230373230375</v>
      </c>
      <c r="BK10" s="58">
        <v>456</v>
      </c>
      <c r="BL10" s="60">
        <v>356</v>
      </c>
      <c r="BM10" s="61">
        <v>1.2808988764044944</v>
      </c>
      <c r="BN10" s="62">
        <v>-167</v>
      </c>
    </row>
    <row r="11" spans="1:66" s="35" customFormat="1" ht="13.5" customHeight="1" thickBot="1" x14ac:dyDescent="0.3">
      <c r="A11" s="35">
        <v>0</v>
      </c>
      <c r="B11" s="35" t="s">
        <v>134</v>
      </c>
      <c r="C11" s="35" t="s">
        <v>135</v>
      </c>
      <c r="D11" s="35">
        <v>71050</v>
      </c>
      <c r="E11" s="53">
        <v>6</v>
      </c>
      <c r="F11" s="54" t="s">
        <v>136</v>
      </c>
      <c r="G11" s="54" t="s">
        <v>63</v>
      </c>
      <c r="H11" s="54">
        <v>25</v>
      </c>
      <c r="I11" s="54">
        <v>31</v>
      </c>
      <c r="J11" s="54">
        <v>2037751</v>
      </c>
      <c r="K11" s="54">
        <v>1847242</v>
      </c>
      <c r="L11" s="55">
        <v>1.103131587523454</v>
      </c>
      <c r="M11" s="54">
        <v>1792746.132699558</v>
      </c>
      <c r="N11" s="55">
        <v>1.136664563281756</v>
      </c>
      <c r="O11" s="56">
        <v>-69824</v>
      </c>
      <c r="P11" s="54">
        <v>1096755</v>
      </c>
      <c r="Q11" s="54">
        <v>1099477</v>
      </c>
      <c r="R11" s="57">
        <v>0.99752427745191574</v>
      </c>
      <c r="S11" s="56">
        <v>1143554.4824432577</v>
      </c>
      <c r="T11" s="55">
        <v>0.95907542389824019</v>
      </c>
      <c r="U11" s="56">
        <v>-81106</v>
      </c>
      <c r="V11" s="54">
        <v>7576008</v>
      </c>
      <c r="W11" s="54">
        <v>5914336</v>
      </c>
      <c r="X11" s="57">
        <v>1.2809566450063032</v>
      </c>
      <c r="Y11" s="56">
        <v>4606973.7558168992</v>
      </c>
      <c r="Z11" s="55">
        <v>1.6444651959291741</v>
      </c>
      <c r="AA11" s="56">
        <v>329638</v>
      </c>
      <c r="AB11" s="54">
        <v>1677713</v>
      </c>
      <c r="AC11" s="54">
        <v>1471532</v>
      </c>
      <c r="AD11" s="57">
        <v>1.1401131609778108</v>
      </c>
      <c r="AE11" s="56">
        <v>815988.12312000024</v>
      </c>
      <c r="AF11" s="55">
        <v>2.0560507591521322</v>
      </c>
      <c r="AG11" s="56">
        <v>645249</v>
      </c>
      <c r="AH11" s="58">
        <v>1509.5</v>
      </c>
      <c r="AI11" s="58">
        <v>1327.5</v>
      </c>
      <c r="AJ11" s="57">
        <v>1.1370998116760829</v>
      </c>
      <c r="AK11" s="59">
        <v>-101</v>
      </c>
      <c r="AL11" s="58">
        <v>401</v>
      </c>
      <c r="AM11" s="58">
        <v>409.5</v>
      </c>
      <c r="AN11" s="57">
        <v>0.97924297924297921</v>
      </c>
      <c r="AO11" s="59">
        <v>-41</v>
      </c>
      <c r="AP11" s="58">
        <v>403.5</v>
      </c>
      <c r="AQ11" s="58">
        <v>291.5</v>
      </c>
      <c r="AR11" s="57">
        <v>1.3842195540308748</v>
      </c>
      <c r="AS11" s="59">
        <v>-47</v>
      </c>
      <c r="AT11" s="58">
        <v>119</v>
      </c>
      <c r="AU11" s="58">
        <v>106</v>
      </c>
      <c r="AV11" s="57">
        <v>1.1226415094339623</v>
      </c>
      <c r="AW11" s="59">
        <v>2.5</v>
      </c>
      <c r="AX11" s="58">
        <v>161.5</v>
      </c>
      <c r="AY11" s="58">
        <v>160.5</v>
      </c>
      <c r="AZ11" s="57">
        <v>1.0062305295950156</v>
      </c>
      <c r="BA11" s="59">
        <v>-5.5</v>
      </c>
      <c r="BB11" s="58">
        <v>240.5</v>
      </c>
      <c r="BC11" s="58">
        <v>157</v>
      </c>
      <c r="BD11" s="57">
        <v>1.5318471337579618</v>
      </c>
      <c r="BE11" s="59">
        <v>-1.5</v>
      </c>
      <c r="BF11" s="58">
        <v>184</v>
      </c>
      <c r="BG11" s="58">
        <v>203</v>
      </c>
      <c r="BH11" s="57">
        <v>0.90640394088669951</v>
      </c>
      <c r="BI11" s="59">
        <v>-8.5</v>
      </c>
      <c r="BJ11" s="57">
        <v>0.65485260019874125</v>
      </c>
      <c r="BK11" s="58">
        <v>242</v>
      </c>
      <c r="BL11" s="60">
        <v>193</v>
      </c>
      <c r="BM11" s="61">
        <v>1.2538860103626943</v>
      </c>
      <c r="BN11" s="62">
        <v>-14.5</v>
      </c>
    </row>
    <row r="12" spans="1:66" s="35" customFormat="1" ht="13.5" customHeight="1" thickBot="1" x14ac:dyDescent="0.3">
      <c r="A12" s="35">
        <v>1</v>
      </c>
      <c r="B12" s="35" t="s">
        <v>137</v>
      </c>
      <c r="C12" s="35" t="s">
        <v>138</v>
      </c>
      <c r="D12" s="35">
        <v>71507</v>
      </c>
      <c r="E12" s="53">
        <v>7</v>
      </c>
      <c r="F12" s="54" t="s">
        <v>139</v>
      </c>
      <c r="G12" s="54" t="s">
        <v>15</v>
      </c>
      <c r="H12" s="54">
        <v>31</v>
      </c>
      <c r="I12" s="54">
        <v>35</v>
      </c>
      <c r="J12" s="54">
        <v>1969200</v>
      </c>
      <c r="K12" s="54">
        <v>1973051</v>
      </c>
      <c r="L12" s="55">
        <v>0.99804820047733178</v>
      </c>
      <c r="M12" s="54">
        <v>1635859.6741977814</v>
      </c>
      <c r="N12" s="55">
        <v>1.2037707335537122</v>
      </c>
      <c r="O12" s="56">
        <v>546058</v>
      </c>
      <c r="P12" s="54">
        <v>1363982</v>
      </c>
      <c r="Q12" s="54">
        <v>1389803</v>
      </c>
      <c r="R12" s="57">
        <v>0.98142110788363535</v>
      </c>
      <c r="S12" s="56">
        <v>1071414.5853890264</v>
      </c>
      <c r="T12" s="55">
        <v>1.2730664848143201</v>
      </c>
      <c r="U12" s="56">
        <v>397434</v>
      </c>
      <c r="V12" s="54">
        <v>3297589</v>
      </c>
      <c r="W12" s="54">
        <v>3342845</v>
      </c>
      <c r="X12" s="57">
        <v>0.98646183116477137</v>
      </c>
      <c r="Y12" s="56">
        <v>3830926.4974542945</v>
      </c>
      <c r="Z12" s="55">
        <v>0.8607810675018942</v>
      </c>
      <c r="AA12" s="56">
        <v>1369007</v>
      </c>
      <c r="AB12" s="54">
        <v>557223</v>
      </c>
      <c r="AC12" s="54">
        <v>910135</v>
      </c>
      <c r="AD12" s="57">
        <v>0.61224213990232224</v>
      </c>
      <c r="AE12" s="56">
        <v>436687.53236800007</v>
      </c>
      <c r="AF12" s="55">
        <v>1.2760222325981676</v>
      </c>
      <c r="AG12" s="56">
        <v>282801</v>
      </c>
      <c r="AH12" s="58">
        <v>1743.5</v>
      </c>
      <c r="AI12" s="58">
        <v>1674</v>
      </c>
      <c r="AJ12" s="57">
        <v>1.0415173237753883</v>
      </c>
      <c r="AK12" s="59">
        <v>526.5</v>
      </c>
      <c r="AL12" s="58">
        <v>387.5</v>
      </c>
      <c r="AM12" s="58">
        <v>475</v>
      </c>
      <c r="AN12" s="57">
        <v>0.81578947368421051</v>
      </c>
      <c r="AO12" s="59">
        <v>86.5</v>
      </c>
      <c r="AP12" s="58">
        <v>692.5</v>
      </c>
      <c r="AQ12" s="58">
        <v>596</v>
      </c>
      <c r="AR12" s="57">
        <v>1.1619127516778522</v>
      </c>
      <c r="AS12" s="59">
        <v>217.5</v>
      </c>
      <c r="AT12" s="58">
        <v>136</v>
      </c>
      <c r="AU12" s="58">
        <v>128</v>
      </c>
      <c r="AV12" s="57">
        <v>1.0625</v>
      </c>
      <c r="AW12" s="59">
        <v>42</v>
      </c>
      <c r="AX12" s="58">
        <v>197.5</v>
      </c>
      <c r="AY12" s="58">
        <v>165.5</v>
      </c>
      <c r="AZ12" s="57">
        <v>1.1933534743202416</v>
      </c>
      <c r="BA12" s="59">
        <v>83</v>
      </c>
      <c r="BB12" s="58">
        <v>179</v>
      </c>
      <c r="BC12" s="58">
        <v>125</v>
      </c>
      <c r="BD12" s="57">
        <v>1.4319999999999999</v>
      </c>
      <c r="BE12" s="59">
        <v>59</v>
      </c>
      <c r="BF12" s="58">
        <v>151</v>
      </c>
      <c r="BG12" s="58">
        <v>184.5</v>
      </c>
      <c r="BH12" s="57">
        <v>0.81842818428184283</v>
      </c>
      <c r="BI12" s="59">
        <v>38.5</v>
      </c>
      <c r="BJ12" s="57">
        <v>0.70605104674505303</v>
      </c>
      <c r="BK12" s="58">
        <v>437</v>
      </c>
      <c r="BL12" s="60">
        <v>406</v>
      </c>
      <c r="BM12" s="61">
        <v>1.0763546798029557</v>
      </c>
      <c r="BN12" s="62">
        <v>-72.5</v>
      </c>
    </row>
    <row r="13" spans="1:66" s="35" customFormat="1" ht="13.5" customHeight="1" thickBot="1" x14ac:dyDescent="0.3">
      <c r="A13" s="35">
        <v>0</v>
      </c>
      <c r="B13" s="35" t="s">
        <v>140</v>
      </c>
      <c r="C13" s="35" t="s">
        <v>141</v>
      </c>
      <c r="D13" s="35">
        <v>71594</v>
      </c>
      <c r="E13" s="53">
        <v>8</v>
      </c>
      <c r="F13" s="54" t="s">
        <v>136</v>
      </c>
      <c r="G13" s="54" t="s">
        <v>66</v>
      </c>
      <c r="H13" s="54">
        <v>33</v>
      </c>
      <c r="I13" s="54">
        <v>35</v>
      </c>
      <c r="J13" s="54">
        <v>1788296</v>
      </c>
      <c r="K13" s="54">
        <v>1748370</v>
      </c>
      <c r="L13" s="55">
        <v>1.0228361273643451</v>
      </c>
      <c r="M13" s="54">
        <v>1659823.5415204498</v>
      </c>
      <c r="N13" s="55">
        <v>1.0774012750547359</v>
      </c>
      <c r="O13" s="56">
        <v>49587</v>
      </c>
      <c r="P13" s="54">
        <v>1133530</v>
      </c>
      <c r="Q13" s="54">
        <v>1181288</v>
      </c>
      <c r="R13" s="57">
        <v>0.95957124765510193</v>
      </c>
      <c r="S13" s="56">
        <v>1144724.0237781603</v>
      </c>
      <c r="T13" s="55">
        <v>0.99022120306236394</v>
      </c>
      <c r="U13" s="56">
        <v>56848</v>
      </c>
      <c r="V13" s="54">
        <v>5484152</v>
      </c>
      <c r="W13" s="54">
        <v>4557226</v>
      </c>
      <c r="X13" s="57">
        <v>1.2033969787761238</v>
      </c>
      <c r="Y13" s="56">
        <v>3920181.694347037</v>
      </c>
      <c r="Z13" s="55">
        <v>1.3989535250134535</v>
      </c>
      <c r="AA13" s="56">
        <v>948636</v>
      </c>
      <c r="AB13" s="54">
        <v>1877554</v>
      </c>
      <c r="AC13" s="54">
        <v>1473394</v>
      </c>
      <c r="AD13" s="57">
        <v>1.2743054471512711</v>
      </c>
      <c r="AE13" s="56">
        <v>967843.56711200031</v>
      </c>
      <c r="AF13" s="55">
        <v>1.9399354025801223</v>
      </c>
      <c r="AG13" s="56">
        <v>1376554</v>
      </c>
      <c r="AH13" s="58">
        <v>1223</v>
      </c>
      <c r="AI13" s="58">
        <v>1076</v>
      </c>
      <c r="AJ13" s="57">
        <v>1.1366171003717471</v>
      </c>
      <c r="AK13" s="59">
        <v>-32</v>
      </c>
      <c r="AL13" s="58">
        <v>429</v>
      </c>
      <c r="AM13" s="58">
        <v>444.5</v>
      </c>
      <c r="AN13" s="57">
        <v>0.96512935883014628</v>
      </c>
      <c r="AO13" s="59">
        <v>-21.5</v>
      </c>
      <c r="AP13" s="58">
        <v>222</v>
      </c>
      <c r="AQ13" s="58">
        <v>239</v>
      </c>
      <c r="AR13" s="57">
        <v>0.92887029288702927</v>
      </c>
      <c r="AS13" s="59">
        <v>-27</v>
      </c>
      <c r="AT13" s="58">
        <v>57</v>
      </c>
      <c r="AU13" s="58">
        <v>41.5</v>
      </c>
      <c r="AV13" s="57">
        <v>1.3734939759036144</v>
      </c>
      <c r="AW13" s="59">
        <v>-1.5</v>
      </c>
      <c r="AX13" s="58">
        <v>152.5</v>
      </c>
      <c r="AY13" s="58">
        <v>130</v>
      </c>
      <c r="AZ13" s="57">
        <v>1.1730769230769231</v>
      </c>
      <c r="BA13" s="59">
        <v>16</v>
      </c>
      <c r="BB13" s="58">
        <v>134.5</v>
      </c>
      <c r="BC13" s="58">
        <v>63</v>
      </c>
      <c r="BD13" s="57">
        <v>2.1349206349206349</v>
      </c>
      <c r="BE13" s="59">
        <v>15.5</v>
      </c>
      <c r="BF13" s="58">
        <v>228</v>
      </c>
      <c r="BG13" s="58">
        <v>158</v>
      </c>
      <c r="BH13" s="57">
        <v>1.4430379746835442</v>
      </c>
      <c r="BI13" s="59">
        <v>-13.5</v>
      </c>
      <c r="BJ13" s="57">
        <v>0.71872444807849545</v>
      </c>
      <c r="BK13" s="58">
        <v>157</v>
      </c>
      <c r="BL13" s="60">
        <v>139</v>
      </c>
      <c r="BM13" s="61">
        <v>1.1294964028776979</v>
      </c>
      <c r="BN13" s="62">
        <v>121.5</v>
      </c>
    </row>
    <row r="14" spans="1:66" s="35" customFormat="1" ht="13.5" customHeight="1" thickBot="1" x14ac:dyDescent="0.3">
      <c r="A14" s="35">
        <v>1</v>
      </c>
      <c r="B14" s="35" t="s">
        <v>142</v>
      </c>
      <c r="C14" s="35" t="s">
        <v>143</v>
      </c>
      <c r="D14" s="35">
        <v>71592</v>
      </c>
      <c r="E14" s="53">
        <v>9</v>
      </c>
      <c r="F14" s="54" t="s">
        <v>136</v>
      </c>
      <c r="G14" s="54" t="s">
        <v>42</v>
      </c>
      <c r="H14" s="54">
        <v>33</v>
      </c>
      <c r="I14" s="54">
        <v>36</v>
      </c>
      <c r="J14" s="54">
        <v>1710956</v>
      </c>
      <c r="K14" s="54">
        <v>1890889</v>
      </c>
      <c r="L14" s="55">
        <v>0.90484211394746072</v>
      </c>
      <c r="M14" s="54">
        <v>1906199.3915417925</v>
      </c>
      <c r="N14" s="55">
        <v>0.89757451796064536</v>
      </c>
      <c r="O14" s="56">
        <v>-12185</v>
      </c>
      <c r="P14" s="54">
        <v>998499</v>
      </c>
      <c r="Q14" s="54">
        <v>1118926</v>
      </c>
      <c r="R14" s="57">
        <v>0.89237268595063479</v>
      </c>
      <c r="S14" s="56">
        <v>1164313.6519872479</v>
      </c>
      <c r="T14" s="55">
        <v>0.85758592480279194</v>
      </c>
      <c r="U14" s="56">
        <v>43670</v>
      </c>
      <c r="V14" s="54">
        <v>5628174</v>
      </c>
      <c r="W14" s="54">
        <v>5992796</v>
      </c>
      <c r="X14" s="57">
        <v>0.93915661404125883</v>
      </c>
      <c r="Y14" s="56">
        <v>5106959.4811726371</v>
      </c>
      <c r="Z14" s="55">
        <v>1.1020596542324013</v>
      </c>
      <c r="AA14" s="56">
        <v>480135</v>
      </c>
      <c r="AB14" s="54">
        <v>1310614</v>
      </c>
      <c r="AC14" s="54">
        <v>1247684</v>
      </c>
      <c r="AD14" s="57">
        <v>1.0504374505083018</v>
      </c>
      <c r="AE14" s="56">
        <v>1074282.2056400001</v>
      </c>
      <c r="AF14" s="55">
        <v>1.2199904206913732</v>
      </c>
      <c r="AG14" s="56">
        <v>287386</v>
      </c>
      <c r="AH14" s="58">
        <v>1460.5</v>
      </c>
      <c r="AI14" s="58">
        <v>1432.5</v>
      </c>
      <c r="AJ14" s="57">
        <v>1.0195462478184991</v>
      </c>
      <c r="AK14" s="59">
        <v>14.5</v>
      </c>
      <c r="AL14" s="58">
        <v>373.5</v>
      </c>
      <c r="AM14" s="58">
        <v>394</v>
      </c>
      <c r="AN14" s="57">
        <v>0.94796954314720816</v>
      </c>
      <c r="AO14" s="59">
        <v>2.5</v>
      </c>
      <c r="AP14" s="58">
        <v>376.5</v>
      </c>
      <c r="AQ14" s="58">
        <v>391</v>
      </c>
      <c r="AR14" s="57">
        <v>0.96291560102301788</v>
      </c>
      <c r="AS14" s="59">
        <v>-7.5</v>
      </c>
      <c r="AT14" s="58">
        <v>73</v>
      </c>
      <c r="AU14" s="58">
        <v>87</v>
      </c>
      <c r="AV14" s="57">
        <v>0.83908045977011492</v>
      </c>
      <c r="AW14" s="59">
        <v>5.5</v>
      </c>
      <c r="AX14" s="58">
        <v>164</v>
      </c>
      <c r="AY14" s="58">
        <v>149</v>
      </c>
      <c r="AZ14" s="57">
        <v>1.1006711409395973</v>
      </c>
      <c r="BA14" s="59">
        <v>8</v>
      </c>
      <c r="BB14" s="58">
        <v>209</v>
      </c>
      <c r="BC14" s="58">
        <v>124</v>
      </c>
      <c r="BD14" s="57">
        <v>1.685483870967742</v>
      </c>
      <c r="BE14" s="59">
        <v>31</v>
      </c>
      <c r="BF14" s="58">
        <v>264.5</v>
      </c>
      <c r="BG14" s="58">
        <v>287.5</v>
      </c>
      <c r="BH14" s="57">
        <v>0.92</v>
      </c>
      <c r="BI14" s="59">
        <v>-25</v>
      </c>
      <c r="BJ14" s="57">
        <v>0.69462512838069157</v>
      </c>
      <c r="BK14" s="58">
        <v>221</v>
      </c>
      <c r="BL14" s="60">
        <v>187</v>
      </c>
      <c r="BM14" s="61">
        <v>1.1818181818181819</v>
      </c>
      <c r="BN14" s="62">
        <v>66</v>
      </c>
    </row>
    <row r="15" spans="1:66" s="35" customFormat="1" ht="13.5" customHeight="1" thickBot="1" x14ac:dyDescent="0.3">
      <c r="A15" s="35">
        <v>0</v>
      </c>
      <c r="B15" s="35" t="s">
        <v>144</v>
      </c>
      <c r="C15" s="35" t="s">
        <v>145</v>
      </c>
      <c r="D15" s="35">
        <v>71239</v>
      </c>
      <c r="E15" s="53">
        <v>10</v>
      </c>
      <c r="F15" s="54" t="s">
        <v>125</v>
      </c>
      <c r="G15" s="54" t="s">
        <v>58</v>
      </c>
      <c r="H15" s="54">
        <v>35</v>
      </c>
      <c r="I15" s="54">
        <v>42</v>
      </c>
      <c r="J15" s="54">
        <v>1675619</v>
      </c>
      <c r="K15" s="54">
        <v>1780158</v>
      </c>
      <c r="L15" s="55">
        <v>0.94127543734881958</v>
      </c>
      <c r="M15" s="54">
        <v>1856112.9156072026</v>
      </c>
      <c r="N15" s="55">
        <v>0.90275703913834549</v>
      </c>
      <c r="O15" s="56">
        <v>294147</v>
      </c>
      <c r="P15" s="54">
        <v>1116497</v>
      </c>
      <c r="Q15" s="54">
        <v>1136557</v>
      </c>
      <c r="R15" s="57">
        <v>0.98235020328940825</v>
      </c>
      <c r="S15" s="56">
        <v>1241543.269217381</v>
      </c>
      <c r="T15" s="55">
        <v>0.89928158581520468</v>
      </c>
      <c r="U15" s="56">
        <v>162746</v>
      </c>
      <c r="V15" s="54">
        <v>3308344</v>
      </c>
      <c r="W15" s="54">
        <v>4277902</v>
      </c>
      <c r="X15" s="57">
        <v>0.77335665940921505</v>
      </c>
      <c r="Y15" s="56">
        <v>4261750.6839809194</v>
      </c>
      <c r="Z15" s="55">
        <v>0.77628755066208188</v>
      </c>
      <c r="AA15" s="56">
        <v>763654</v>
      </c>
      <c r="AB15" s="54">
        <v>1202628</v>
      </c>
      <c r="AC15" s="54">
        <v>743641</v>
      </c>
      <c r="AD15" s="57">
        <v>1.6172158339844092</v>
      </c>
      <c r="AE15" s="56">
        <v>615132.46460800013</v>
      </c>
      <c r="AF15" s="55">
        <v>1.955071580828347</v>
      </c>
      <c r="AG15" s="56">
        <v>671833</v>
      </c>
      <c r="AH15" s="58">
        <v>1585.5</v>
      </c>
      <c r="AI15" s="58">
        <v>1488</v>
      </c>
      <c r="AJ15" s="57">
        <v>1.065524193548387</v>
      </c>
      <c r="AK15" s="59">
        <v>216.5</v>
      </c>
      <c r="AL15" s="58">
        <v>326</v>
      </c>
      <c r="AM15" s="58">
        <v>345.5</v>
      </c>
      <c r="AN15" s="57">
        <v>0.94356005788712016</v>
      </c>
      <c r="AO15" s="59">
        <v>1.5</v>
      </c>
      <c r="AP15" s="58">
        <v>520</v>
      </c>
      <c r="AQ15" s="58">
        <v>466</v>
      </c>
      <c r="AR15" s="57">
        <v>1.1158798283261802</v>
      </c>
      <c r="AS15" s="59">
        <v>128</v>
      </c>
      <c r="AT15" s="58">
        <v>173.5</v>
      </c>
      <c r="AU15" s="58">
        <v>142</v>
      </c>
      <c r="AV15" s="57">
        <v>1.221830985915493</v>
      </c>
      <c r="AW15" s="59">
        <v>36.5</v>
      </c>
      <c r="AX15" s="58">
        <v>174</v>
      </c>
      <c r="AY15" s="58">
        <v>206</v>
      </c>
      <c r="AZ15" s="57">
        <v>0.84466019417475724</v>
      </c>
      <c r="BA15" s="59">
        <v>23.5</v>
      </c>
      <c r="BB15" s="58">
        <v>286.5</v>
      </c>
      <c r="BC15" s="58">
        <v>196.5</v>
      </c>
      <c r="BD15" s="57">
        <v>1.4580152671755726</v>
      </c>
      <c r="BE15" s="59">
        <v>41.5</v>
      </c>
      <c r="BF15" s="58">
        <v>105.5</v>
      </c>
      <c r="BG15" s="58">
        <v>132</v>
      </c>
      <c r="BH15" s="57">
        <v>0.7992424242424242</v>
      </c>
      <c r="BI15" s="59">
        <v>-14.5</v>
      </c>
      <c r="BJ15" s="57">
        <v>0.60012614317250079</v>
      </c>
      <c r="BK15" s="58">
        <v>364</v>
      </c>
      <c r="BL15" s="60">
        <v>395</v>
      </c>
      <c r="BM15" s="61">
        <v>0.92151898734177218</v>
      </c>
      <c r="BN15" s="62">
        <v>-163.5</v>
      </c>
    </row>
    <row r="16" spans="1:66" s="35" customFormat="1" ht="13.5" customHeight="1" thickBot="1" x14ac:dyDescent="0.3">
      <c r="A16" s="35">
        <v>1</v>
      </c>
      <c r="B16" s="35" t="s">
        <v>146</v>
      </c>
      <c r="C16" s="35" t="s">
        <v>147</v>
      </c>
      <c r="D16" s="35">
        <v>71031</v>
      </c>
      <c r="E16" s="53">
        <v>11</v>
      </c>
      <c r="F16" s="54" t="s">
        <v>148</v>
      </c>
      <c r="G16" s="54" t="s">
        <v>64</v>
      </c>
      <c r="H16" s="54">
        <v>40</v>
      </c>
      <c r="I16" s="54">
        <v>42</v>
      </c>
      <c r="J16" s="54">
        <v>1592805</v>
      </c>
      <c r="K16" s="54">
        <v>1815943</v>
      </c>
      <c r="L16" s="55">
        <v>0.87712279515381264</v>
      </c>
      <c r="M16" s="54">
        <v>1902906.5896044816</v>
      </c>
      <c r="N16" s="55">
        <v>0.83703793381211844</v>
      </c>
      <c r="O16" s="56">
        <v>-83050</v>
      </c>
      <c r="P16" s="54">
        <v>1102846</v>
      </c>
      <c r="Q16" s="54">
        <v>1176981</v>
      </c>
      <c r="R16" s="57">
        <v>0.937012577093428</v>
      </c>
      <c r="S16" s="56">
        <v>1273111.4575713142</v>
      </c>
      <c r="T16" s="55">
        <v>0.8662603682036405</v>
      </c>
      <c r="U16" s="56">
        <v>-7466</v>
      </c>
      <c r="V16" s="54">
        <v>3108235</v>
      </c>
      <c r="W16" s="54">
        <v>4050685</v>
      </c>
      <c r="X16" s="57">
        <v>0.76733564816814936</v>
      </c>
      <c r="Y16" s="56">
        <v>4670900.2496317923</v>
      </c>
      <c r="Z16" s="55">
        <v>0.66544666635623884</v>
      </c>
      <c r="AA16" s="56">
        <v>71911</v>
      </c>
      <c r="AB16" s="54">
        <v>967199</v>
      </c>
      <c r="AC16" s="54">
        <v>838856</v>
      </c>
      <c r="AD16" s="57">
        <v>1.1529976539477573</v>
      </c>
      <c r="AE16" s="56">
        <v>933472.43453600025</v>
      </c>
      <c r="AF16" s="55">
        <v>1.0361302211144179</v>
      </c>
      <c r="AG16" s="56">
        <v>409682</v>
      </c>
      <c r="AH16" s="58">
        <v>1372.5</v>
      </c>
      <c r="AI16" s="58">
        <v>1255.5</v>
      </c>
      <c r="AJ16" s="57">
        <v>1.0931899641577061</v>
      </c>
      <c r="AK16" s="59">
        <v>-73</v>
      </c>
      <c r="AL16" s="58">
        <v>291</v>
      </c>
      <c r="AM16" s="58">
        <v>256.5</v>
      </c>
      <c r="AN16" s="57">
        <v>1.1345029239766082</v>
      </c>
      <c r="AO16" s="59">
        <v>-32.5</v>
      </c>
      <c r="AP16" s="58">
        <v>370</v>
      </c>
      <c r="AQ16" s="58">
        <v>364.5</v>
      </c>
      <c r="AR16" s="57">
        <v>1.0150891632373114</v>
      </c>
      <c r="AS16" s="59">
        <v>-33</v>
      </c>
      <c r="AT16" s="58">
        <v>128.5</v>
      </c>
      <c r="AU16" s="58">
        <v>145.5</v>
      </c>
      <c r="AV16" s="57">
        <v>0.88316151202749138</v>
      </c>
      <c r="AW16" s="59">
        <v>-5</v>
      </c>
      <c r="AX16" s="58">
        <v>188</v>
      </c>
      <c r="AY16" s="58">
        <v>165.5</v>
      </c>
      <c r="AZ16" s="57">
        <v>1.13595166163142</v>
      </c>
      <c r="BA16" s="59">
        <v>19.5</v>
      </c>
      <c r="BB16" s="58">
        <v>227.5</v>
      </c>
      <c r="BC16" s="58">
        <v>145.5</v>
      </c>
      <c r="BD16" s="57">
        <v>1.563573883161512</v>
      </c>
      <c r="BE16" s="59">
        <v>7.5</v>
      </c>
      <c r="BF16" s="58">
        <v>167.5</v>
      </c>
      <c r="BG16" s="58">
        <v>178</v>
      </c>
      <c r="BH16" s="57">
        <v>0.9410112359550562</v>
      </c>
      <c r="BI16" s="59">
        <v>-29.5</v>
      </c>
      <c r="BJ16" s="57">
        <v>0.60364298724954457</v>
      </c>
      <c r="BK16" s="58">
        <v>281</v>
      </c>
      <c r="BL16" s="60">
        <v>230</v>
      </c>
      <c r="BM16" s="61">
        <v>1.2217391304347827</v>
      </c>
      <c r="BN16" s="62">
        <v>-132.5</v>
      </c>
    </row>
    <row r="17" spans="1:66" s="35" customFormat="1" ht="13.5" customHeight="1" thickBot="1" x14ac:dyDescent="0.3">
      <c r="A17" s="35">
        <v>0</v>
      </c>
      <c r="B17" s="35" t="s">
        <v>149</v>
      </c>
      <c r="C17" s="35" t="s">
        <v>150</v>
      </c>
      <c r="D17" s="35">
        <v>71024</v>
      </c>
      <c r="E17" s="53">
        <v>12</v>
      </c>
      <c r="F17" s="54" t="s">
        <v>148</v>
      </c>
      <c r="G17" s="54" t="s">
        <v>61</v>
      </c>
      <c r="H17" s="54">
        <v>33</v>
      </c>
      <c r="I17" s="54">
        <v>33</v>
      </c>
      <c r="J17" s="54">
        <v>1548823</v>
      </c>
      <c r="K17" s="54">
        <v>1598085</v>
      </c>
      <c r="L17" s="55">
        <v>0.96917435555680709</v>
      </c>
      <c r="M17" s="54">
        <v>1848846.0410491149</v>
      </c>
      <c r="N17" s="55">
        <v>0.83772416178100539</v>
      </c>
      <c r="O17" s="56">
        <v>10811</v>
      </c>
      <c r="P17" s="54">
        <v>971514</v>
      </c>
      <c r="Q17" s="54">
        <v>1158835</v>
      </c>
      <c r="R17" s="57">
        <v>0.83835403659709973</v>
      </c>
      <c r="S17" s="56">
        <v>1251644.9845249543</v>
      </c>
      <c r="T17" s="55">
        <v>0.77618974390627671</v>
      </c>
      <c r="U17" s="56">
        <v>-1033</v>
      </c>
      <c r="V17" s="54">
        <v>3626773</v>
      </c>
      <c r="W17" s="54">
        <v>2222955</v>
      </c>
      <c r="X17" s="57">
        <v>1.6315098596237891</v>
      </c>
      <c r="Y17" s="56">
        <v>3745215.1764832423</v>
      </c>
      <c r="Z17" s="55">
        <v>0.96837506767916615</v>
      </c>
      <c r="AA17" s="56">
        <v>321809</v>
      </c>
      <c r="AB17" s="54">
        <v>660085</v>
      </c>
      <c r="AC17" s="54">
        <v>687216</v>
      </c>
      <c r="AD17" s="57">
        <v>0.96052041861656301</v>
      </c>
      <c r="AE17" s="56">
        <v>755165.8385040001</v>
      </c>
      <c r="AF17" s="55">
        <v>0.87409277054645729</v>
      </c>
      <c r="AG17" s="56">
        <v>314878</v>
      </c>
      <c r="AH17" s="58">
        <v>1268.5</v>
      </c>
      <c r="AI17" s="58">
        <v>1295.5</v>
      </c>
      <c r="AJ17" s="57">
        <v>0.97915862601312231</v>
      </c>
      <c r="AK17" s="59">
        <v>43</v>
      </c>
      <c r="AL17" s="58">
        <v>221.5</v>
      </c>
      <c r="AM17" s="58">
        <v>308.5</v>
      </c>
      <c r="AN17" s="57">
        <v>0.71799027552674233</v>
      </c>
      <c r="AO17" s="59">
        <v>-0.5</v>
      </c>
      <c r="AP17" s="58">
        <v>371.5</v>
      </c>
      <c r="AQ17" s="58">
        <v>408</v>
      </c>
      <c r="AR17" s="57">
        <v>0.91053921568627449</v>
      </c>
      <c r="AS17" s="59">
        <v>-2.5</v>
      </c>
      <c r="AT17" s="58">
        <v>120.5</v>
      </c>
      <c r="AU17" s="58">
        <v>152</v>
      </c>
      <c r="AV17" s="57">
        <v>0.79276315789473684</v>
      </c>
      <c r="AW17" s="59">
        <v>1</v>
      </c>
      <c r="AX17" s="58">
        <v>165</v>
      </c>
      <c r="AY17" s="58">
        <v>133.5</v>
      </c>
      <c r="AZ17" s="57">
        <v>1.2359550561797752</v>
      </c>
      <c r="BA17" s="59">
        <v>28.5</v>
      </c>
      <c r="BB17" s="58">
        <v>218.5</v>
      </c>
      <c r="BC17" s="58">
        <v>164.5</v>
      </c>
      <c r="BD17" s="57">
        <v>1.3282674772036474</v>
      </c>
      <c r="BE17" s="59">
        <v>21.5</v>
      </c>
      <c r="BF17" s="58">
        <v>171.5</v>
      </c>
      <c r="BG17" s="58">
        <v>129</v>
      </c>
      <c r="BH17" s="57">
        <v>1.3294573643410852</v>
      </c>
      <c r="BI17" s="59">
        <v>-5</v>
      </c>
      <c r="BJ17" s="57">
        <v>0.60268033109972408</v>
      </c>
      <c r="BK17" s="58">
        <v>245</v>
      </c>
      <c r="BL17" s="60">
        <v>246</v>
      </c>
      <c r="BM17" s="61">
        <v>0.99593495934959353</v>
      </c>
      <c r="BN17" s="62">
        <v>-44.5</v>
      </c>
    </row>
    <row r="18" spans="1:66" s="35" customFormat="1" ht="13.5" customHeight="1" thickBot="1" x14ac:dyDescent="0.3">
      <c r="A18" s="35">
        <v>1</v>
      </c>
      <c r="B18" s="35" t="s">
        <v>151</v>
      </c>
      <c r="C18" s="35" t="s">
        <v>152</v>
      </c>
      <c r="D18" s="35">
        <v>71159</v>
      </c>
      <c r="E18" s="53">
        <v>13</v>
      </c>
      <c r="F18" s="54" t="s">
        <v>139</v>
      </c>
      <c r="G18" s="54" t="s">
        <v>47</v>
      </c>
      <c r="H18" s="54">
        <v>32</v>
      </c>
      <c r="I18" s="54">
        <v>34</v>
      </c>
      <c r="J18" s="54">
        <v>1528026</v>
      </c>
      <c r="K18" s="54">
        <v>1697525</v>
      </c>
      <c r="L18" s="55">
        <v>0.90014933506133932</v>
      </c>
      <c r="M18" s="54">
        <v>1480178.3785508855</v>
      </c>
      <c r="N18" s="55">
        <v>1.0323255778779568</v>
      </c>
      <c r="O18" s="56">
        <v>-122405</v>
      </c>
      <c r="P18" s="54">
        <v>1061514</v>
      </c>
      <c r="Q18" s="54">
        <v>1293735</v>
      </c>
      <c r="R18" s="57">
        <v>0.8205034261266797</v>
      </c>
      <c r="S18" s="56">
        <v>989128.1244164973</v>
      </c>
      <c r="T18" s="55">
        <v>1.0731814956997652</v>
      </c>
      <c r="U18" s="56">
        <v>-29092</v>
      </c>
      <c r="V18" s="54">
        <v>3208849</v>
      </c>
      <c r="W18" s="54">
        <v>2190100</v>
      </c>
      <c r="X18" s="57">
        <v>1.4651609515547235</v>
      </c>
      <c r="Y18" s="56">
        <v>3258516.2848517527</v>
      </c>
      <c r="Z18" s="55">
        <v>0.9847576993607039</v>
      </c>
      <c r="AA18" s="56">
        <v>-366353</v>
      </c>
      <c r="AB18" s="54">
        <v>456036</v>
      </c>
      <c r="AC18" s="54">
        <v>519232</v>
      </c>
      <c r="AD18" s="57">
        <v>0.87828947368421051</v>
      </c>
      <c r="AE18" s="56">
        <v>364309.96627199993</v>
      </c>
      <c r="AF18" s="55">
        <v>1.251780193297034</v>
      </c>
      <c r="AG18" s="56">
        <v>209120</v>
      </c>
      <c r="AH18" s="58">
        <v>1013</v>
      </c>
      <c r="AI18" s="58">
        <v>1108</v>
      </c>
      <c r="AJ18" s="57">
        <v>0.91425992779783394</v>
      </c>
      <c r="AK18" s="59">
        <v>-78</v>
      </c>
      <c r="AL18" s="58">
        <v>167</v>
      </c>
      <c r="AM18" s="58">
        <v>238</v>
      </c>
      <c r="AN18" s="57">
        <v>0.70168067226890751</v>
      </c>
      <c r="AO18" s="59">
        <v>-43.5</v>
      </c>
      <c r="AP18" s="58">
        <v>199</v>
      </c>
      <c r="AQ18" s="58">
        <v>281.5</v>
      </c>
      <c r="AR18" s="57">
        <v>0.70692717584369447</v>
      </c>
      <c r="AS18" s="59">
        <v>-11</v>
      </c>
      <c r="AT18" s="58">
        <v>143</v>
      </c>
      <c r="AU18" s="58">
        <v>180.5</v>
      </c>
      <c r="AV18" s="57">
        <v>0.79224376731301938</v>
      </c>
      <c r="AW18" s="59">
        <v>-13.5</v>
      </c>
      <c r="AX18" s="58">
        <v>143.5</v>
      </c>
      <c r="AY18" s="58">
        <v>150.5</v>
      </c>
      <c r="AZ18" s="57">
        <v>0.95348837209302328</v>
      </c>
      <c r="BA18" s="59">
        <v>3</v>
      </c>
      <c r="BB18" s="58">
        <v>200.5</v>
      </c>
      <c r="BC18" s="58">
        <v>162</v>
      </c>
      <c r="BD18" s="57">
        <v>1.2376543209876543</v>
      </c>
      <c r="BE18" s="59">
        <v>22.5</v>
      </c>
      <c r="BF18" s="58">
        <v>160</v>
      </c>
      <c r="BG18" s="58">
        <v>95.5</v>
      </c>
      <c r="BH18" s="57">
        <v>1.6753926701570681</v>
      </c>
      <c r="BI18" s="59">
        <v>-35.5</v>
      </c>
      <c r="BJ18" s="57">
        <v>0.51924975320829225</v>
      </c>
      <c r="BK18" s="58">
        <v>175</v>
      </c>
      <c r="BL18" s="60">
        <v>236</v>
      </c>
      <c r="BM18" s="61">
        <v>0.74152542372881358</v>
      </c>
      <c r="BN18" s="62">
        <v>-9</v>
      </c>
    </row>
    <row r="19" spans="1:66" s="35" customFormat="1" ht="13.5" customHeight="1" thickBot="1" x14ac:dyDescent="0.3">
      <c r="A19" s="35">
        <v>0</v>
      </c>
      <c r="B19" s="35" t="s">
        <v>153</v>
      </c>
      <c r="C19" s="35" t="s">
        <v>154</v>
      </c>
      <c r="D19" s="35">
        <v>71595</v>
      </c>
      <c r="E19" s="53">
        <v>14</v>
      </c>
      <c r="F19" s="54" t="s">
        <v>136</v>
      </c>
      <c r="G19" s="54" t="s">
        <v>56</v>
      </c>
      <c r="H19" s="54">
        <v>28</v>
      </c>
      <c r="I19" s="54">
        <v>28</v>
      </c>
      <c r="J19" s="54">
        <v>1517560</v>
      </c>
      <c r="K19" s="54">
        <v>1348254</v>
      </c>
      <c r="L19" s="55">
        <v>1.125574261229709</v>
      </c>
      <c r="M19" s="54">
        <v>1454475.4159446065</v>
      </c>
      <c r="N19" s="55">
        <v>1.043372740002225</v>
      </c>
      <c r="O19" s="56">
        <v>149387</v>
      </c>
      <c r="P19" s="54">
        <v>851416</v>
      </c>
      <c r="Q19" s="54">
        <v>760970</v>
      </c>
      <c r="R19" s="57">
        <v>1.1188561966963217</v>
      </c>
      <c r="S19" s="56">
        <v>895364.52581167792</v>
      </c>
      <c r="T19" s="55">
        <v>0.95091549358420568</v>
      </c>
      <c r="U19" s="56">
        <v>106322</v>
      </c>
      <c r="V19" s="54">
        <v>4862413</v>
      </c>
      <c r="W19" s="54">
        <v>4398246</v>
      </c>
      <c r="X19" s="57">
        <v>1.1055345699171897</v>
      </c>
      <c r="Y19" s="56">
        <v>3913013.1281902078</v>
      </c>
      <c r="Z19" s="55">
        <v>1.2426262935255972</v>
      </c>
      <c r="AA19" s="56">
        <v>683115</v>
      </c>
      <c r="AB19" s="54">
        <v>1098647</v>
      </c>
      <c r="AC19" s="54">
        <v>1312744</v>
      </c>
      <c r="AD19" s="57">
        <v>0.83690879562199483</v>
      </c>
      <c r="AE19" s="56">
        <v>707887.95872000023</v>
      </c>
      <c r="AF19" s="55">
        <v>1.5520069051415544</v>
      </c>
      <c r="AG19" s="56">
        <v>402791</v>
      </c>
      <c r="AH19" s="58">
        <v>1196.5</v>
      </c>
      <c r="AI19" s="58">
        <v>1027</v>
      </c>
      <c r="AJ19" s="57">
        <v>1.1650438169425512</v>
      </c>
      <c r="AK19" s="59">
        <v>47</v>
      </c>
      <c r="AL19" s="58">
        <v>283</v>
      </c>
      <c r="AM19" s="58">
        <v>277.5</v>
      </c>
      <c r="AN19" s="57">
        <v>1.0198198198198198</v>
      </c>
      <c r="AO19" s="59">
        <v>13.5</v>
      </c>
      <c r="AP19" s="58">
        <v>312.5</v>
      </c>
      <c r="AQ19" s="58">
        <v>279.5</v>
      </c>
      <c r="AR19" s="57">
        <v>1.1180679785330949</v>
      </c>
      <c r="AS19" s="59">
        <v>10</v>
      </c>
      <c r="AT19" s="58">
        <v>109.5</v>
      </c>
      <c r="AU19" s="58">
        <v>89.5</v>
      </c>
      <c r="AV19" s="57">
        <v>1.223463687150838</v>
      </c>
      <c r="AW19" s="59">
        <v>24.5</v>
      </c>
      <c r="AX19" s="58">
        <v>133</v>
      </c>
      <c r="AY19" s="58">
        <v>120</v>
      </c>
      <c r="AZ19" s="57">
        <v>1.1083333333333334</v>
      </c>
      <c r="BA19" s="59">
        <v>12</v>
      </c>
      <c r="BB19" s="58">
        <v>171.5</v>
      </c>
      <c r="BC19" s="58">
        <v>73.5</v>
      </c>
      <c r="BD19" s="57">
        <v>2.3333333333333335</v>
      </c>
      <c r="BE19" s="59">
        <v>11</v>
      </c>
      <c r="BF19" s="58">
        <v>187</v>
      </c>
      <c r="BG19" s="58">
        <v>187</v>
      </c>
      <c r="BH19" s="57">
        <v>1</v>
      </c>
      <c r="BI19" s="59">
        <v>-24</v>
      </c>
      <c r="BJ19" s="57">
        <v>0.65399080651901376</v>
      </c>
      <c r="BK19" s="58">
        <v>221</v>
      </c>
      <c r="BL19" s="60">
        <v>135</v>
      </c>
      <c r="BM19" s="61">
        <v>1.6370370370370371</v>
      </c>
      <c r="BN19" s="62">
        <v>27.5</v>
      </c>
    </row>
    <row r="20" spans="1:66" s="35" customFormat="1" ht="13.5" customHeight="1" thickBot="1" x14ac:dyDescent="0.3">
      <c r="A20" s="35">
        <v>1</v>
      </c>
      <c r="B20" s="35" t="s">
        <v>155</v>
      </c>
      <c r="C20" s="35" t="s">
        <v>156</v>
      </c>
      <c r="D20" s="35">
        <v>71607</v>
      </c>
      <c r="E20" s="53">
        <v>15</v>
      </c>
      <c r="F20" s="54" t="s">
        <v>136</v>
      </c>
      <c r="G20" s="54" t="s">
        <v>62</v>
      </c>
      <c r="H20" s="54">
        <v>30</v>
      </c>
      <c r="I20" s="54">
        <v>37</v>
      </c>
      <c r="J20" s="54">
        <v>1403049</v>
      </c>
      <c r="K20" s="54">
        <v>1619658</v>
      </c>
      <c r="L20" s="55">
        <v>0.86626250727005327</v>
      </c>
      <c r="M20" s="54">
        <v>1869222.0077333353</v>
      </c>
      <c r="N20" s="55">
        <v>0.75060586393446749</v>
      </c>
      <c r="O20" s="56">
        <v>57652</v>
      </c>
      <c r="P20" s="54">
        <v>913774</v>
      </c>
      <c r="Q20" s="54">
        <v>941961</v>
      </c>
      <c r="R20" s="57">
        <v>0.97007625581101553</v>
      </c>
      <c r="S20" s="56">
        <v>1116740.6761722881</v>
      </c>
      <c r="T20" s="55">
        <v>0.81825084327726694</v>
      </c>
      <c r="U20" s="56">
        <v>101186</v>
      </c>
      <c r="V20" s="54">
        <v>2961549</v>
      </c>
      <c r="W20" s="54">
        <v>5099439</v>
      </c>
      <c r="X20" s="57">
        <v>0.58075976592719314</v>
      </c>
      <c r="Y20" s="56">
        <v>5034069.4279325297</v>
      </c>
      <c r="Z20" s="55">
        <v>0.58830118304830281</v>
      </c>
      <c r="AA20" s="56">
        <v>235393</v>
      </c>
      <c r="AB20" s="54">
        <v>877482</v>
      </c>
      <c r="AC20" s="54">
        <v>1325351</v>
      </c>
      <c r="AD20" s="57">
        <v>0.66207517857533593</v>
      </c>
      <c r="AE20" s="56">
        <v>541738.72147200012</v>
      </c>
      <c r="AF20" s="55">
        <v>1.6197513030187798</v>
      </c>
      <c r="AG20" s="56">
        <v>382145</v>
      </c>
      <c r="AH20" s="58">
        <v>1222</v>
      </c>
      <c r="AI20" s="58">
        <v>1191.5</v>
      </c>
      <c r="AJ20" s="57">
        <v>1.0255979857322703</v>
      </c>
      <c r="AK20" s="59">
        <v>56</v>
      </c>
      <c r="AL20" s="58">
        <v>246</v>
      </c>
      <c r="AM20" s="58">
        <v>292</v>
      </c>
      <c r="AN20" s="57">
        <v>0.84246575342465757</v>
      </c>
      <c r="AO20" s="59">
        <v>5.5</v>
      </c>
      <c r="AP20" s="58">
        <v>358.5</v>
      </c>
      <c r="AQ20" s="58">
        <v>362.5</v>
      </c>
      <c r="AR20" s="57">
        <v>0.98896551724137927</v>
      </c>
      <c r="AS20" s="59">
        <v>6</v>
      </c>
      <c r="AT20" s="58">
        <v>126</v>
      </c>
      <c r="AU20" s="58">
        <v>108</v>
      </c>
      <c r="AV20" s="57">
        <v>1.1666666666666667</v>
      </c>
      <c r="AW20" s="59">
        <v>15.5</v>
      </c>
      <c r="AX20" s="58">
        <v>192</v>
      </c>
      <c r="AY20" s="58">
        <v>140</v>
      </c>
      <c r="AZ20" s="57">
        <v>1.3714285714285714</v>
      </c>
      <c r="BA20" s="59">
        <v>27.5</v>
      </c>
      <c r="BB20" s="58">
        <v>180.5</v>
      </c>
      <c r="BC20" s="58">
        <v>87</v>
      </c>
      <c r="BD20" s="57">
        <v>2.0747126436781609</v>
      </c>
      <c r="BE20" s="59">
        <v>31.5</v>
      </c>
      <c r="BF20" s="58">
        <v>119</v>
      </c>
      <c r="BG20" s="58">
        <v>202</v>
      </c>
      <c r="BH20" s="57">
        <v>0.58910891089108908</v>
      </c>
      <c r="BI20" s="59">
        <v>-30</v>
      </c>
      <c r="BJ20" s="57">
        <v>0.59206219312602293</v>
      </c>
      <c r="BK20" s="58">
        <v>269</v>
      </c>
      <c r="BL20" s="60">
        <v>184</v>
      </c>
      <c r="BM20" s="61">
        <v>1.4619565217391304</v>
      </c>
      <c r="BN20" s="62">
        <v>-100</v>
      </c>
    </row>
    <row r="21" spans="1:66" s="35" customFormat="1" ht="13.5" customHeight="1" thickBot="1" x14ac:dyDescent="0.3">
      <c r="A21" s="35">
        <v>0</v>
      </c>
      <c r="B21" s="35" t="s">
        <v>157</v>
      </c>
      <c r="C21" s="35" t="s">
        <v>158</v>
      </c>
      <c r="D21" s="35">
        <v>71063</v>
      </c>
      <c r="E21" s="53">
        <v>16</v>
      </c>
      <c r="F21" s="54" t="s">
        <v>148</v>
      </c>
      <c r="G21" s="54" t="s">
        <v>68</v>
      </c>
      <c r="H21" s="54">
        <v>30</v>
      </c>
      <c r="I21" s="54">
        <v>34</v>
      </c>
      <c r="J21" s="54">
        <v>1395236</v>
      </c>
      <c r="K21" s="54">
        <v>1572239</v>
      </c>
      <c r="L21" s="55">
        <v>0.88741978795844656</v>
      </c>
      <c r="M21" s="54">
        <v>1468995.5945814517</v>
      </c>
      <c r="N21" s="55">
        <v>0.94978909749387819</v>
      </c>
      <c r="O21" s="56">
        <v>179119</v>
      </c>
      <c r="P21" s="54">
        <v>905663</v>
      </c>
      <c r="Q21" s="54">
        <v>1012478</v>
      </c>
      <c r="R21" s="57">
        <v>0.89450141138869188</v>
      </c>
      <c r="S21" s="56">
        <v>870792.80850734096</v>
      </c>
      <c r="T21" s="55">
        <v>1.0400441886427971</v>
      </c>
      <c r="U21" s="56">
        <v>137722</v>
      </c>
      <c r="V21" s="54">
        <v>2798910</v>
      </c>
      <c r="W21" s="54">
        <v>3657420</v>
      </c>
      <c r="X21" s="57">
        <v>0.76526896008661849</v>
      </c>
      <c r="Y21" s="56">
        <v>3344066.6964109926</v>
      </c>
      <c r="Z21" s="55">
        <v>0.83697792361734891</v>
      </c>
      <c r="AA21" s="56">
        <v>370572</v>
      </c>
      <c r="AB21" s="54">
        <v>457135</v>
      </c>
      <c r="AC21" s="54">
        <v>451872</v>
      </c>
      <c r="AD21" s="57">
        <v>1.0116471036045607</v>
      </c>
      <c r="AE21" s="56">
        <v>425955.87055999995</v>
      </c>
      <c r="AF21" s="55">
        <v>1.073198027295666</v>
      </c>
      <c r="AG21" s="56">
        <v>-18171</v>
      </c>
      <c r="AH21" s="58">
        <v>1366</v>
      </c>
      <c r="AI21" s="58">
        <v>1214.5</v>
      </c>
      <c r="AJ21" s="57">
        <v>1.1247426924660353</v>
      </c>
      <c r="AK21" s="59">
        <v>184</v>
      </c>
      <c r="AL21" s="58">
        <v>225</v>
      </c>
      <c r="AM21" s="58">
        <v>239</v>
      </c>
      <c r="AN21" s="57">
        <v>0.94142259414225937</v>
      </c>
      <c r="AO21" s="59">
        <v>4</v>
      </c>
      <c r="AP21" s="58">
        <v>331.5</v>
      </c>
      <c r="AQ21" s="58">
        <v>274</v>
      </c>
      <c r="AR21" s="57">
        <v>1.2098540145985401</v>
      </c>
      <c r="AS21" s="59">
        <v>63.5</v>
      </c>
      <c r="AT21" s="58">
        <v>144</v>
      </c>
      <c r="AU21" s="58">
        <v>161</v>
      </c>
      <c r="AV21" s="57">
        <v>0.89440993788819878</v>
      </c>
      <c r="AW21" s="59">
        <v>6</v>
      </c>
      <c r="AX21" s="58">
        <v>237</v>
      </c>
      <c r="AY21" s="58">
        <v>166</v>
      </c>
      <c r="AZ21" s="57">
        <v>1.427710843373494</v>
      </c>
      <c r="BA21" s="59">
        <v>64</v>
      </c>
      <c r="BB21" s="58">
        <v>321.5</v>
      </c>
      <c r="BC21" s="58">
        <v>233.5</v>
      </c>
      <c r="BD21" s="57">
        <v>1.3768736616702355</v>
      </c>
      <c r="BE21" s="59">
        <v>66.5</v>
      </c>
      <c r="BF21" s="58">
        <v>107</v>
      </c>
      <c r="BG21" s="58">
        <v>141</v>
      </c>
      <c r="BH21" s="57">
        <v>0.75886524822695034</v>
      </c>
      <c r="BI21" s="59">
        <v>-20</v>
      </c>
      <c r="BJ21" s="57">
        <v>0.48572474377745239</v>
      </c>
      <c r="BK21" s="58">
        <v>333</v>
      </c>
      <c r="BL21" s="60">
        <v>255</v>
      </c>
      <c r="BM21" s="61">
        <v>1.3058823529411765</v>
      </c>
      <c r="BN21" s="62">
        <v>-90</v>
      </c>
    </row>
    <row r="22" spans="1:66" s="35" customFormat="1" ht="13.5" customHeight="1" thickBot="1" x14ac:dyDescent="0.3">
      <c r="A22" s="35">
        <v>1</v>
      </c>
      <c r="B22" s="35" t="s">
        <v>159</v>
      </c>
      <c r="C22" s="35" t="s">
        <v>160</v>
      </c>
      <c r="D22" s="35">
        <v>71054</v>
      </c>
      <c r="E22" s="53">
        <v>17</v>
      </c>
      <c r="F22" s="54" t="s">
        <v>148</v>
      </c>
      <c r="G22" s="54" t="s">
        <v>71</v>
      </c>
      <c r="H22" s="54">
        <v>35</v>
      </c>
      <c r="I22" s="54">
        <v>28</v>
      </c>
      <c r="J22" s="54">
        <v>1365319</v>
      </c>
      <c r="K22" s="54">
        <v>1292735</v>
      </c>
      <c r="L22" s="55">
        <v>1.0561476249966157</v>
      </c>
      <c r="M22" s="54">
        <v>1359906.8239523366</v>
      </c>
      <c r="N22" s="55">
        <v>1.0039798138757285</v>
      </c>
      <c r="O22" s="56">
        <v>-76192</v>
      </c>
      <c r="P22" s="54">
        <v>975141</v>
      </c>
      <c r="Q22" s="54">
        <v>869955</v>
      </c>
      <c r="R22" s="57">
        <v>1.1209097022259773</v>
      </c>
      <c r="S22" s="56">
        <v>832743.50358924211</v>
      </c>
      <c r="T22" s="55">
        <v>1.170998027360171</v>
      </c>
      <c r="U22" s="56">
        <v>18253</v>
      </c>
      <c r="V22" s="54">
        <v>2574068</v>
      </c>
      <c r="W22" s="54">
        <v>3001472</v>
      </c>
      <c r="X22" s="57">
        <v>0.85760187001577892</v>
      </c>
      <c r="Y22" s="56">
        <v>3282207.7136284034</v>
      </c>
      <c r="Z22" s="55">
        <v>0.78424896429069335</v>
      </c>
      <c r="AA22" s="56">
        <v>53560</v>
      </c>
      <c r="AB22" s="54">
        <v>735659</v>
      </c>
      <c r="AC22" s="54">
        <v>606387</v>
      </c>
      <c r="AD22" s="57">
        <v>1.2131839897623136</v>
      </c>
      <c r="AE22" s="56">
        <v>402202.49911200005</v>
      </c>
      <c r="AF22" s="55">
        <v>1.8290761534903923</v>
      </c>
      <c r="AG22" s="56">
        <v>378830</v>
      </c>
      <c r="AH22" s="58">
        <v>1043.5</v>
      </c>
      <c r="AI22" s="58">
        <v>764</v>
      </c>
      <c r="AJ22" s="57">
        <v>1.3658376963350785</v>
      </c>
      <c r="AK22" s="59">
        <v>-40</v>
      </c>
      <c r="AL22" s="58">
        <v>321</v>
      </c>
      <c r="AM22" s="58">
        <v>251</v>
      </c>
      <c r="AN22" s="57">
        <v>1.2788844621513944</v>
      </c>
      <c r="AO22" s="59">
        <v>-23.5</v>
      </c>
      <c r="AP22" s="58">
        <v>271</v>
      </c>
      <c r="AQ22" s="58">
        <v>182</v>
      </c>
      <c r="AR22" s="57">
        <v>1.4890109890109891</v>
      </c>
      <c r="AS22" s="59">
        <v>12</v>
      </c>
      <c r="AT22" s="58">
        <v>87.5</v>
      </c>
      <c r="AU22" s="58">
        <v>98</v>
      </c>
      <c r="AV22" s="57">
        <v>0.8928571428571429</v>
      </c>
      <c r="AW22" s="59">
        <v>-6.5</v>
      </c>
      <c r="AX22" s="58">
        <v>124.5</v>
      </c>
      <c r="AY22" s="58">
        <v>80.5</v>
      </c>
      <c r="AZ22" s="57">
        <v>1.5465838509316769</v>
      </c>
      <c r="BA22" s="59">
        <v>5.5</v>
      </c>
      <c r="BB22" s="58">
        <v>125</v>
      </c>
      <c r="BC22" s="58">
        <v>45.5</v>
      </c>
      <c r="BD22" s="57">
        <v>2.7472527472527473</v>
      </c>
      <c r="BE22" s="59">
        <v>9</v>
      </c>
      <c r="BF22" s="58">
        <v>114.5</v>
      </c>
      <c r="BG22" s="58">
        <v>107</v>
      </c>
      <c r="BH22" s="57">
        <v>1.0700934579439252</v>
      </c>
      <c r="BI22" s="59">
        <v>-36.5</v>
      </c>
      <c r="BJ22" s="57">
        <v>0.67704839482510781</v>
      </c>
      <c r="BK22" s="58">
        <v>243</v>
      </c>
      <c r="BL22" s="60">
        <v>164</v>
      </c>
      <c r="BM22" s="61">
        <v>1.4817073170731707</v>
      </c>
      <c r="BN22" s="62">
        <v>-89.5</v>
      </c>
    </row>
    <row r="23" spans="1:66" s="35" customFormat="1" ht="13.5" customHeight="1" thickBot="1" x14ac:dyDescent="0.3">
      <c r="A23" s="35">
        <v>0</v>
      </c>
      <c r="B23" s="35" t="s">
        <v>161</v>
      </c>
      <c r="C23" s="35" t="s">
        <v>162</v>
      </c>
      <c r="D23" s="35">
        <v>71276</v>
      </c>
      <c r="E23" s="53">
        <v>18</v>
      </c>
      <c r="F23" s="54" t="s">
        <v>139</v>
      </c>
      <c r="G23" s="54" t="s">
        <v>51</v>
      </c>
      <c r="H23" s="54">
        <v>27</v>
      </c>
      <c r="I23" s="54">
        <v>27</v>
      </c>
      <c r="J23" s="54">
        <v>1331945</v>
      </c>
      <c r="K23" s="54">
        <v>1409707</v>
      </c>
      <c r="L23" s="55">
        <v>0.94483818268618935</v>
      </c>
      <c r="M23" s="54">
        <v>1425835.1130789362</v>
      </c>
      <c r="N23" s="55">
        <v>0.9341507918989379</v>
      </c>
      <c r="O23" s="56">
        <v>235567</v>
      </c>
      <c r="P23" s="54">
        <v>871467</v>
      </c>
      <c r="Q23" s="54">
        <v>929458</v>
      </c>
      <c r="R23" s="57">
        <v>0.9376077240714481</v>
      </c>
      <c r="S23" s="56">
        <v>948188.0278376796</v>
      </c>
      <c r="T23" s="55">
        <v>0.91908669421544997</v>
      </c>
      <c r="U23" s="56">
        <v>167555</v>
      </c>
      <c r="V23" s="54">
        <v>2934840</v>
      </c>
      <c r="W23" s="54">
        <v>3303040</v>
      </c>
      <c r="X23" s="57">
        <v>0.88852693276496808</v>
      </c>
      <c r="Y23" s="56">
        <v>3186445.6999457395</v>
      </c>
      <c r="Z23" s="55">
        <v>0.92103876116576411</v>
      </c>
      <c r="AA23" s="56">
        <v>630796</v>
      </c>
      <c r="AB23" s="54">
        <v>467818</v>
      </c>
      <c r="AC23" s="54">
        <v>528292</v>
      </c>
      <c r="AD23" s="57">
        <v>0.88552921490387893</v>
      </c>
      <c r="AE23" s="56">
        <v>493138.7166000001</v>
      </c>
      <c r="AF23" s="55">
        <v>0.94865396743825625</v>
      </c>
      <c r="AG23" s="56">
        <v>296707</v>
      </c>
      <c r="AH23" s="58">
        <v>1036.5</v>
      </c>
      <c r="AI23" s="58">
        <v>1096</v>
      </c>
      <c r="AJ23" s="57">
        <v>0.94571167883211682</v>
      </c>
      <c r="AK23" s="59">
        <v>152</v>
      </c>
      <c r="AL23" s="58">
        <v>237</v>
      </c>
      <c r="AM23" s="58">
        <v>312</v>
      </c>
      <c r="AN23" s="57">
        <v>0.75961538461538458</v>
      </c>
      <c r="AO23" s="59">
        <v>45.5</v>
      </c>
      <c r="AP23" s="58">
        <v>245.5</v>
      </c>
      <c r="AQ23" s="58">
        <v>252</v>
      </c>
      <c r="AR23" s="57">
        <v>0.97420634920634919</v>
      </c>
      <c r="AS23" s="59">
        <v>27.5</v>
      </c>
      <c r="AT23" s="58">
        <v>159</v>
      </c>
      <c r="AU23" s="58">
        <v>136</v>
      </c>
      <c r="AV23" s="57">
        <v>1.1691176470588236</v>
      </c>
      <c r="AW23" s="59">
        <v>26</v>
      </c>
      <c r="AX23" s="58">
        <v>132.5</v>
      </c>
      <c r="AY23" s="58">
        <v>166</v>
      </c>
      <c r="AZ23" s="57">
        <v>0.79819277108433739</v>
      </c>
      <c r="BA23" s="59">
        <v>28.5</v>
      </c>
      <c r="BB23" s="58">
        <v>144.5</v>
      </c>
      <c r="BC23" s="58">
        <v>95</v>
      </c>
      <c r="BD23" s="57">
        <v>1.5210526315789474</v>
      </c>
      <c r="BE23" s="59">
        <v>32</v>
      </c>
      <c r="BF23" s="58">
        <v>118</v>
      </c>
      <c r="BG23" s="58">
        <v>135</v>
      </c>
      <c r="BH23" s="57">
        <v>0.87407407407407411</v>
      </c>
      <c r="BI23" s="59">
        <v>-7.5</v>
      </c>
      <c r="BJ23" s="57">
        <v>0.57935359382537388</v>
      </c>
      <c r="BK23" s="58">
        <v>215</v>
      </c>
      <c r="BL23" s="60">
        <v>153</v>
      </c>
      <c r="BM23" s="61">
        <v>1.4052287581699345</v>
      </c>
      <c r="BN23" s="62">
        <v>-38</v>
      </c>
    </row>
    <row r="24" spans="1:66" s="35" customFormat="1" ht="13.5" customHeight="1" thickBot="1" x14ac:dyDescent="0.3">
      <c r="A24" s="35">
        <v>1</v>
      </c>
      <c r="B24" s="35" t="s">
        <v>163</v>
      </c>
      <c r="C24" s="35" t="s">
        <v>164</v>
      </c>
      <c r="D24" s="35">
        <v>71188</v>
      </c>
      <c r="E24" s="53">
        <v>19</v>
      </c>
      <c r="F24" s="54" t="s">
        <v>139</v>
      </c>
      <c r="G24" s="54" t="s">
        <v>45</v>
      </c>
      <c r="H24" s="54">
        <v>32</v>
      </c>
      <c r="I24" s="54">
        <v>24</v>
      </c>
      <c r="J24" s="54">
        <v>1289547</v>
      </c>
      <c r="K24" s="54">
        <v>1764508</v>
      </c>
      <c r="L24" s="55">
        <v>0.73082524987135222</v>
      </c>
      <c r="M24" s="54">
        <v>1789940.9977171479</v>
      </c>
      <c r="N24" s="55">
        <v>0.72044106573605515</v>
      </c>
      <c r="O24" s="56">
        <v>126573</v>
      </c>
      <c r="P24" s="54">
        <v>771257</v>
      </c>
      <c r="Q24" s="54">
        <v>1139205</v>
      </c>
      <c r="R24" s="57">
        <v>0.67701335580514477</v>
      </c>
      <c r="S24" s="56">
        <v>1143217.9557353805</v>
      </c>
      <c r="T24" s="55">
        <v>0.6746368845334354</v>
      </c>
      <c r="U24" s="56">
        <v>119217</v>
      </c>
      <c r="V24" s="54">
        <v>3039980</v>
      </c>
      <c r="W24" s="54">
        <v>3307169</v>
      </c>
      <c r="X24" s="57">
        <v>0.91920914836828715</v>
      </c>
      <c r="Y24" s="56">
        <v>4067626.7032009847</v>
      </c>
      <c r="Z24" s="55">
        <v>0.74735963297903252</v>
      </c>
      <c r="AA24" s="56">
        <v>403347</v>
      </c>
      <c r="AB24" s="54">
        <v>644925</v>
      </c>
      <c r="AC24" s="54">
        <v>1383542</v>
      </c>
      <c r="AD24" s="57">
        <v>0.4661405291635527</v>
      </c>
      <c r="AE24" s="56">
        <v>2425526.7985920012</v>
      </c>
      <c r="AF24" s="55">
        <v>0.26589069243612307</v>
      </c>
      <c r="AG24" s="56">
        <v>434530</v>
      </c>
      <c r="AH24" s="58">
        <v>756.5</v>
      </c>
      <c r="AI24" s="58">
        <v>1040</v>
      </c>
      <c r="AJ24" s="57">
        <v>0.72740384615384612</v>
      </c>
      <c r="AK24" s="59">
        <v>51.5</v>
      </c>
      <c r="AL24" s="58">
        <v>134</v>
      </c>
      <c r="AM24" s="58">
        <v>249.5</v>
      </c>
      <c r="AN24" s="57">
        <v>0.53707414829659317</v>
      </c>
      <c r="AO24" s="59">
        <v>-11</v>
      </c>
      <c r="AP24" s="58">
        <v>209</v>
      </c>
      <c r="AQ24" s="58">
        <v>234.5</v>
      </c>
      <c r="AR24" s="57">
        <v>0.89125799573560771</v>
      </c>
      <c r="AS24" s="59">
        <v>37.5</v>
      </c>
      <c r="AT24" s="58">
        <v>123</v>
      </c>
      <c r="AU24" s="58">
        <v>150</v>
      </c>
      <c r="AV24" s="57">
        <v>0.82</v>
      </c>
      <c r="AW24" s="59">
        <v>-4.5</v>
      </c>
      <c r="AX24" s="58">
        <v>92</v>
      </c>
      <c r="AY24" s="58">
        <v>182.5</v>
      </c>
      <c r="AZ24" s="57">
        <v>0.50410958904109593</v>
      </c>
      <c r="BA24" s="59">
        <v>9</v>
      </c>
      <c r="BB24" s="58">
        <v>139</v>
      </c>
      <c r="BC24" s="58">
        <v>141</v>
      </c>
      <c r="BD24" s="57">
        <v>0.98581560283687941</v>
      </c>
      <c r="BE24" s="59">
        <v>34.5</v>
      </c>
      <c r="BF24" s="58">
        <v>59.5</v>
      </c>
      <c r="BG24" s="58">
        <v>82.5</v>
      </c>
      <c r="BH24" s="57">
        <v>0.72121212121212119</v>
      </c>
      <c r="BI24" s="59">
        <v>-14</v>
      </c>
      <c r="BJ24" s="57">
        <v>0.53205551883674818</v>
      </c>
      <c r="BK24" s="58">
        <v>157</v>
      </c>
      <c r="BL24" s="60">
        <v>219</v>
      </c>
      <c r="BM24" s="61">
        <v>0.71689497716894979</v>
      </c>
      <c r="BN24" s="62">
        <v>-61</v>
      </c>
    </row>
    <row r="25" spans="1:66" s="35" customFormat="1" ht="13.5" customHeight="1" thickBot="1" x14ac:dyDescent="0.3">
      <c r="A25" s="35">
        <v>0</v>
      </c>
      <c r="B25" s="35" t="s">
        <v>165</v>
      </c>
      <c r="C25" s="35" t="s">
        <v>166</v>
      </c>
      <c r="D25" s="35">
        <v>71248</v>
      </c>
      <c r="E25" s="53">
        <v>20</v>
      </c>
      <c r="F25" s="54" t="s">
        <v>125</v>
      </c>
      <c r="G25" s="54" t="s">
        <v>67</v>
      </c>
      <c r="H25" s="54">
        <v>27</v>
      </c>
      <c r="I25" s="54">
        <v>30</v>
      </c>
      <c r="J25" s="54">
        <v>1262183</v>
      </c>
      <c r="K25" s="54">
        <v>1199728</v>
      </c>
      <c r="L25" s="55">
        <v>1.0520576330634943</v>
      </c>
      <c r="M25" s="54">
        <v>1314908.6323715497</v>
      </c>
      <c r="N25" s="55">
        <v>0.95990167599975784</v>
      </c>
      <c r="O25" s="56">
        <v>228901</v>
      </c>
      <c r="P25" s="54">
        <v>821938</v>
      </c>
      <c r="Q25" s="54">
        <v>812319</v>
      </c>
      <c r="R25" s="57">
        <v>1.0118414071319273</v>
      </c>
      <c r="S25" s="56">
        <v>875771.40176299156</v>
      </c>
      <c r="T25" s="55">
        <v>0.93853030407864313</v>
      </c>
      <c r="U25" s="56">
        <v>170582</v>
      </c>
      <c r="V25" s="54">
        <v>2813090</v>
      </c>
      <c r="W25" s="54">
        <v>2241210</v>
      </c>
      <c r="X25" s="57">
        <v>1.2551657363656239</v>
      </c>
      <c r="Y25" s="56">
        <v>3081137.708352868</v>
      </c>
      <c r="Z25" s="55">
        <v>0.9130036584777762</v>
      </c>
      <c r="AA25" s="56">
        <v>868315</v>
      </c>
      <c r="AB25" s="54">
        <v>1375216</v>
      </c>
      <c r="AC25" s="54">
        <v>863291</v>
      </c>
      <c r="AD25" s="57">
        <v>1.5929923976967211</v>
      </c>
      <c r="AE25" s="56">
        <v>786288.52417600027</v>
      </c>
      <c r="AF25" s="55">
        <v>1.7489966567185662</v>
      </c>
      <c r="AG25" s="56">
        <v>616579</v>
      </c>
      <c r="AH25" s="58">
        <v>1084.5</v>
      </c>
      <c r="AI25" s="58">
        <v>951.5</v>
      </c>
      <c r="AJ25" s="57">
        <v>1.1397792958486601</v>
      </c>
      <c r="AK25" s="59">
        <v>150.5</v>
      </c>
      <c r="AL25" s="58">
        <v>238.5</v>
      </c>
      <c r="AM25" s="58">
        <v>232.5</v>
      </c>
      <c r="AN25" s="57">
        <v>1.0258064516129033</v>
      </c>
      <c r="AO25" s="59">
        <v>57</v>
      </c>
      <c r="AP25" s="58">
        <v>306.5</v>
      </c>
      <c r="AQ25" s="58">
        <v>298.5</v>
      </c>
      <c r="AR25" s="57">
        <v>1.0268006700167505</v>
      </c>
      <c r="AS25" s="59">
        <v>15.5</v>
      </c>
      <c r="AT25" s="58">
        <v>120.5</v>
      </c>
      <c r="AU25" s="58">
        <v>101</v>
      </c>
      <c r="AV25" s="57">
        <v>1.193069306930693</v>
      </c>
      <c r="AW25" s="59">
        <v>28</v>
      </c>
      <c r="AX25" s="58">
        <v>162</v>
      </c>
      <c r="AY25" s="58">
        <v>141</v>
      </c>
      <c r="AZ25" s="57">
        <v>1.1489361702127661</v>
      </c>
      <c r="BA25" s="59">
        <v>32</v>
      </c>
      <c r="BB25" s="58">
        <v>125</v>
      </c>
      <c r="BC25" s="58">
        <v>71</v>
      </c>
      <c r="BD25" s="57">
        <v>1.7605633802816902</v>
      </c>
      <c r="BE25" s="59">
        <v>25.5</v>
      </c>
      <c r="BF25" s="58">
        <v>132</v>
      </c>
      <c r="BG25" s="58">
        <v>107.5</v>
      </c>
      <c r="BH25" s="57">
        <v>1.2279069767441861</v>
      </c>
      <c r="BI25" s="59">
        <v>-7.5</v>
      </c>
      <c r="BJ25" s="57">
        <v>0.62425080682342093</v>
      </c>
      <c r="BK25" s="58">
        <v>244</v>
      </c>
      <c r="BL25" s="60">
        <v>186</v>
      </c>
      <c r="BM25" s="61">
        <v>1.3118279569892473</v>
      </c>
      <c r="BN25" s="62">
        <v>-45.5</v>
      </c>
    </row>
    <row r="26" spans="1:66" s="35" customFormat="1" ht="13.5" customHeight="1" thickBot="1" x14ac:dyDescent="0.3">
      <c r="A26" s="35">
        <v>1</v>
      </c>
      <c r="B26" s="35" t="s">
        <v>167</v>
      </c>
      <c r="C26" s="35" t="s">
        <v>168</v>
      </c>
      <c r="D26" s="35">
        <v>70066</v>
      </c>
      <c r="E26" s="53">
        <v>21</v>
      </c>
      <c r="F26" s="54" t="s">
        <v>125</v>
      </c>
      <c r="G26" s="54" t="s">
        <v>54</v>
      </c>
      <c r="H26" s="54">
        <v>22</v>
      </c>
      <c r="I26" s="54">
        <v>27</v>
      </c>
      <c r="J26" s="54">
        <v>1224272</v>
      </c>
      <c r="K26" s="54">
        <v>1073838</v>
      </c>
      <c r="L26" s="55">
        <v>1.1400900322022502</v>
      </c>
      <c r="M26" s="54">
        <v>1205590.1874451647</v>
      </c>
      <c r="N26" s="55">
        <v>1.0154959892253479</v>
      </c>
      <c r="O26" s="56">
        <v>-51261</v>
      </c>
      <c r="P26" s="54">
        <v>874461</v>
      </c>
      <c r="Q26" s="54">
        <v>757930</v>
      </c>
      <c r="R26" s="57">
        <v>1.1537490269549959</v>
      </c>
      <c r="S26" s="56">
        <v>769087.70703417144</v>
      </c>
      <c r="T26" s="55">
        <v>1.1370107622343608</v>
      </c>
      <c r="U26" s="56">
        <v>-23740</v>
      </c>
      <c r="V26" s="54">
        <v>1666244</v>
      </c>
      <c r="W26" s="54">
        <v>1822989</v>
      </c>
      <c r="X26" s="57">
        <v>0.91401758321086957</v>
      </c>
      <c r="Y26" s="56">
        <v>2637497.7895439495</v>
      </c>
      <c r="Z26" s="55">
        <v>0.63175180908421191</v>
      </c>
      <c r="AA26" s="56">
        <v>133539</v>
      </c>
      <c r="AB26" s="54">
        <v>294565</v>
      </c>
      <c r="AC26" s="54">
        <v>583024</v>
      </c>
      <c r="AD26" s="57">
        <v>0.5052364911221493</v>
      </c>
      <c r="AE26" s="56">
        <v>216038.73768000002</v>
      </c>
      <c r="AF26" s="55">
        <v>1.3634823234169897</v>
      </c>
      <c r="AG26" s="56">
        <v>71090</v>
      </c>
      <c r="AH26" s="58">
        <v>947</v>
      </c>
      <c r="AI26" s="58">
        <v>688</v>
      </c>
      <c r="AJ26" s="57">
        <v>1.3764534883720929</v>
      </c>
      <c r="AK26" s="59">
        <v>-74.5</v>
      </c>
      <c r="AL26" s="58">
        <v>183</v>
      </c>
      <c r="AM26" s="58">
        <v>171</v>
      </c>
      <c r="AN26" s="57">
        <v>1.0701754385964912</v>
      </c>
      <c r="AO26" s="59">
        <v>-20.5</v>
      </c>
      <c r="AP26" s="58">
        <v>237</v>
      </c>
      <c r="AQ26" s="58">
        <v>158</v>
      </c>
      <c r="AR26" s="57">
        <v>1.5</v>
      </c>
      <c r="AS26" s="59">
        <v>-1</v>
      </c>
      <c r="AT26" s="58">
        <v>138.5</v>
      </c>
      <c r="AU26" s="58">
        <v>99</v>
      </c>
      <c r="AV26" s="57">
        <v>1.398989898989899</v>
      </c>
      <c r="AW26" s="59">
        <v>-10</v>
      </c>
      <c r="AX26" s="58">
        <v>150.5</v>
      </c>
      <c r="AY26" s="58">
        <v>111</v>
      </c>
      <c r="AZ26" s="57">
        <v>1.3558558558558558</v>
      </c>
      <c r="BA26" s="59">
        <v>-9</v>
      </c>
      <c r="BB26" s="58">
        <v>181</v>
      </c>
      <c r="BC26" s="58">
        <v>105</v>
      </c>
      <c r="BD26" s="57">
        <v>1.7238095238095239</v>
      </c>
      <c r="BE26" s="59">
        <v>-21.5</v>
      </c>
      <c r="BF26" s="58">
        <v>57</v>
      </c>
      <c r="BG26" s="58">
        <v>44</v>
      </c>
      <c r="BH26" s="57">
        <v>1.2954545454545454</v>
      </c>
      <c r="BI26" s="59">
        <v>-12.5</v>
      </c>
      <c r="BJ26" s="57">
        <v>0.50369588173178459</v>
      </c>
      <c r="BK26" s="58">
        <v>304</v>
      </c>
      <c r="BL26" s="60">
        <v>185</v>
      </c>
      <c r="BM26" s="61">
        <v>1.6432432432432433</v>
      </c>
      <c r="BN26" s="62">
        <v>-146.5</v>
      </c>
    </row>
    <row r="27" spans="1:66" s="35" customFormat="1" ht="13.5" customHeight="1" thickBot="1" x14ac:dyDescent="0.3">
      <c r="A27" s="35">
        <v>0</v>
      </c>
      <c r="B27" s="35" t="s">
        <v>169</v>
      </c>
      <c r="C27" s="35" t="s">
        <v>170</v>
      </c>
      <c r="D27" s="35">
        <v>71270</v>
      </c>
      <c r="E27" s="53">
        <v>22</v>
      </c>
      <c r="F27" s="54" t="s">
        <v>139</v>
      </c>
      <c r="G27" s="54" t="s">
        <v>50</v>
      </c>
      <c r="H27" s="54">
        <v>28</v>
      </c>
      <c r="I27" s="54">
        <v>24</v>
      </c>
      <c r="J27" s="54">
        <v>1137033</v>
      </c>
      <c r="K27" s="54">
        <v>1415833</v>
      </c>
      <c r="L27" s="55">
        <v>0.80308412079673241</v>
      </c>
      <c r="M27" s="54">
        <v>1505986.7153961645</v>
      </c>
      <c r="N27" s="55">
        <v>0.75500865205234724</v>
      </c>
      <c r="O27" s="56">
        <v>226808</v>
      </c>
      <c r="P27" s="54">
        <v>696794</v>
      </c>
      <c r="Q27" s="54">
        <v>922519</v>
      </c>
      <c r="R27" s="57">
        <v>0.75531669266432455</v>
      </c>
      <c r="S27" s="56">
        <v>961752.56324505969</v>
      </c>
      <c r="T27" s="55">
        <v>0.72450443765799788</v>
      </c>
      <c r="U27" s="56">
        <v>138925</v>
      </c>
      <c r="V27" s="54">
        <v>2905361</v>
      </c>
      <c r="W27" s="54">
        <v>2649419</v>
      </c>
      <c r="X27" s="57">
        <v>1.0966030665591211</v>
      </c>
      <c r="Y27" s="56">
        <v>3691666.1868656059</v>
      </c>
      <c r="Z27" s="55">
        <v>0.78700533930636474</v>
      </c>
      <c r="AA27" s="56">
        <v>730121</v>
      </c>
      <c r="AB27" s="54">
        <v>756690</v>
      </c>
      <c r="AC27" s="54">
        <v>660915</v>
      </c>
      <c r="AD27" s="57">
        <v>1.144912734617916</v>
      </c>
      <c r="AE27" s="56">
        <v>602284.91928799998</v>
      </c>
      <c r="AF27" s="55">
        <v>1.2563655103543556</v>
      </c>
      <c r="AG27" s="56">
        <v>357834</v>
      </c>
      <c r="AH27" s="58">
        <v>912.5</v>
      </c>
      <c r="AI27" s="58">
        <v>1097</v>
      </c>
      <c r="AJ27" s="57">
        <v>0.83181403828623524</v>
      </c>
      <c r="AK27" s="59">
        <v>138.5</v>
      </c>
      <c r="AL27" s="58">
        <v>194.5</v>
      </c>
      <c r="AM27" s="58">
        <v>224</v>
      </c>
      <c r="AN27" s="57">
        <v>0.8683035714285714</v>
      </c>
      <c r="AO27" s="59">
        <v>29.5</v>
      </c>
      <c r="AP27" s="58">
        <v>232.5</v>
      </c>
      <c r="AQ27" s="58">
        <v>295.5</v>
      </c>
      <c r="AR27" s="57">
        <v>0.78680203045685282</v>
      </c>
      <c r="AS27" s="59">
        <v>36.5</v>
      </c>
      <c r="AT27" s="58">
        <v>116</v>
      </c>
      <c r="AU27" s="58">
        <v>183.5</v>
      </c>
      <c r="AV27" s="57">
        <v>0.63215258855585832</v>
      </c>
      <c r="AW27" s="59">
        <v>23.5</v>
      </c>
      <c r="AX27" s="58">
        <v>143</v>
      </c>
      <c r="AY27" s="58">
        <v>164</v>
      </c>
      <c r="AZ27" s="57">
        <v>0.87195121951219512</v>
      </c>
      <c r="BA27" s="59">
        <v>36</v>
      </c>
      <c r="BB27" s="58">
        <v>103</v>
      </c>
      <c r="BC27" s="58">
        <v>114.5</v>
      </c>
      <c r="BD27" s="57">
        <v>0.89956331877729256</v>
      </c>
      <c r="BE27" s="59">
        <v>11</v>
      </c>
      <c r="BF27" s="58">
        <v>123.5</v>
      </c>
      <c r="BG27" s="58">
        <v>115.5</v>
      </c>
      <c r="BH27" s="57">
        <v>1.0692640692640694</v>
      </c>
      <c r="BI27" s="59">
        <v>2</v>
      </c>
      <c r="BJ27" s="57">
        <v>0.60328767123287674</v>
      </c>
      <c r="BK27" s="58">
        <v>179</v>
      </c>
      <c r="BL27" s="60">
        <v>267</v>
      </c>
      <c r="BM27" s="61">
        <v>0.67041198501872656</v>
      </c>
      <c r="BN27" s="62">
        <v>17.5</v>
      </c>
    </row>
    <row r="28" spans="1:66" s="35" customFormat="1" ht="13.5" customHeight="1" thickBot="1" x14ac:dyDescent="0.3">
      <c r="A28" s="35">
        <v>1</v>
      </c>
      <c r="B28" s="35" t="s">
        <v>171</v>
      </c>
      <c r="C28" s="35" t="s">
        <v>172</v>
      </c>
      <c r="D28" s="35">
        <v>71045</v>
      </c>
      <c r="E28" s="53">
        <v>23</v>
      </c>
      <c r="F28" s="54" t="s">
        <v>148</v>
      </c>
      <c r="G28" s="54" t="s">
        <v>60</v>
      </c>
      <c r="H28" s="54">
        <v>39</v>
      </c>
      <c r="I28" s="54">
        <v>33</v>
      </c>
      <c r="J28" s="54">
        <v>1133828</v>
      </c>
      <c r="K28" s="54">
        <v>1288166</v>
      </c>
      <c r="L28" s="55">
        <v>0.88018780188267665</v>
      </c>
      <c r="M28" s="54">
        <v>1415569.2391613226</v>
      </c>
      <c r="N28" s="55">
        <v>0.80096965138332277</v>
      </c>
      <c r="O28" s="56">
        <v>-14288</v>
      </c>
      <c r="P28" s="54">
        <v>766599</v>
      </c>
      <c r="Q28" s="54">
        <v>889611</v>
      </c>
      <c r="R28" s="57">
        <v>0.86172383210189618</v>
      </c>
      <c r="S28" s="56">
        <v>966742.17593102448</v>
      </c>
      <c r="T28" s="55">
        <v>0.79297150686709628</v>
      </c>
      <c r="U28" s="56">
        <v>51799</v>
      </c>
      <c r="V28" s="54">
        <v>2177632</v>
      </c>
      <c r="W28" s="54">
        <v>2308172</v>
      </c>
      <c r="X28" s="57">
        <v>0.94344442268600437</v>
      </c>
      <c r="Y28" s="56">
        <v>3258110.6015479672</v>
      </c>
      <c r="Z28" s="55">
        <v>0.668372644859073</v>
      </c>
      <c r="AA28" s="56">
        <v>333789</v>
      </c>
      <c r="AB28" s="54">
        <v>910627</v>
      </c>
      <c r="AC28" s="54">
        <v>633264</v>
      </c>
      <c r="AD28" s="57">
        <v>1.4379895272745649</v>
      </c>
      <c r="AE28" s="56">
        <v>557471.44871999999</v>
      </c>
      <c r="AF28" s="55">
        <v>1.6334953154836431</v>
      </c>
      <c r="AG28" s="56">
        <v>612478</v>
      </c>
      <c r="AH28" s="58">
        <v>918.5</v>
      </c>
      <c r="AI28" s="58">
        <v>1085.5</v>
      </c>
      <c r="AJ28" s="57">
        <v>0.84615384615384615</v>
      </c>
      <c r="AK28" s="59">
        <v>88</v>
      </c>
      <c r="AL28" s="58">
        <v>206</v>
      </c>
      <c r="AM28" s="58">
        <v>216</v>
      </c>
      <c r="AN28" s="57">
        <v>0.95370370370370372</v>
      </c>
      <c r="AO28" s="59">
        <v>-2</v>
      </c>
      <c r="AP28" s="58">
        <v>230.5</v>
      </c>
      <c r="AQ28" s="58">
        <v>293.5</v>
      </c>
      <c r="AR28" s="57">
        <v>0.78534923339011931</v>
      </c>
      <c r="AS28" s="59">
        <v>-8</v>
      </c>
      <c r="AT28" s="58">
        <v>127</v>
      </c>
      <c r="AU28" s="58">
        <v>127.5</v>
      </c>
      <c r="AV28" s="57">
        <v>0.99607843137254903</v>
      </c>
      <c r="AW28" s="59">
        <v>5</v>
      </c>
      <c r="AX28" s="58">
        <v>85.5</v>
      </c>
      <c r="AY28" s="58">
        <v>103</v>
      </c>
      <c r="AZ28" s="57">
        <v>0.83009708737864074</v>
      </c>
      <c r="BA28" s="59">
        <v>34.5</v>
      </c>
      <c r="BB28" s="58">
        <v>173.5</v>
      </c>
      <c r="BC28" s="58">
        <v>172</v>
      </c>
      <c r="BD28" s="57">
        <v>1.0087209302325582</v>
      </c>
      <c r="BE28" s="59">
        <v>65</v>
      </c>
      <c r="BF28" s="58">
        <v>96</v>
      </c>
      <c r="BG28" s="58">
        <v>173.5</v>
      </c>
      <c r="BH28" s="57">
        <v>0.55331412103746402</v>
      </c>
      <c r="BI28" s="59">
        <v>-6.5</v>
      </c>
      <c r="BJ28" s="57">
        <v>0.57974959172563967</v>
      </c>
      <c r="BK28" s="58">
        <v>165</v>
      </c>
      <c r="BL28" s="60">
        <v>217</v>
      </c>
      <c r="BM28" s="61">
        <v>0.76036866359447008</v>
      </c>
      <c r="BN28" s="62">
        <v>-1.5</v>
      </c>
    </row>
    <row r="29" spans="1:66" s="35" customFormat="1" ht="13.5" customHeight="1" thickBot="1" x14ac:dyDescent="0.3">
      <c r="A29" s="35">
        <v>0</v>
      </c>
      <c r="B29" s="35" t="s">
        <v>173</v>
      </c>
      <c r="C29" s="35" t="s">
        <v>174</v>
      </c>
      <c r="D29" s="35">
        <v>71505</v>
      </c>
      <c r="E29" s="53">
        <v>24</v>
      </c>
      <c r="F29" s="54" t="s">
        <v>148</v>
      </c>
      <c r="G29" s="54" t="s">
        <v>70</v>
      </c>
      <c r="H29" s="54">
        <v>36</v>
      </c>
      <c r="I29" s="54">
        <v>36</v>
      </c>
      <c r="J29" s="54">
        <v>1127783</v>
      </c>
      <c r="K29" s="54">
        <v>1331748</v>
      </c>
      <c r="L29" s="55">
        <v>0.84684414769160532</v>
      </c>
      <c r="M29" s="54">
        <v>1977239.8535799345</v>
      </c>
      <c r="N29" s="55">
        <v>0.5703824945456506</v>
      </c>
      <c r="O29" s="56">
        <v>178845</v>
      </c>
      <c r="P29" s="54">
        <v>794748</v>
      </c>
      <c r="Q29" s="54">
        <v>947661</v>
      </c>
      <c r="R29" s="57">
        <v>0.83864166616543256</v>
      </c>
      <c r="S29" s="56">
        <v>1325808.8083661606</v>
      </c>
      <c r="T29" s="55">
        <v>0.59944389793230823</v>
      </c>
      <c r="U29" s="56">
        <v>153933</v>
      </c>
      <c r="V29" s="54">
        <v>2457116</v>
      </c>
      <c r="W29" s="54">
        <v>2691549</v>
      </c>
      <c r="X29" s="57">
        <v>0.91290034103038808</v>
      </c>
      <c r="Y29" s="56">
        <v>4154640.0427661557</v>
      </c>
      <c r="Z29" s="55">
        <v>0.59141489387948376</v>
      </c>
      <c r="AA29" s="56">
        <v>744982</v>
      </c>
      <c r="AB29" s="54">
        <v>790847</v>
      </c>
      <c r="AC29" s="54">
        <v>675973</v>
      </c>
      <c r="AD29" s="57">
        <v>1.1699387401567813</v>
      </c>
      <c r="AE29" s="56">
        <v>895437.1706480002</v>
      </c>
      <c r="AF29" s="55">
        <v>0.88319652782303915</v>
      </c>
      <c r="AG29" s="56">
        <v>420427</v>
      </c>
      <c r="AH29" s="58">
        <v>852.5</v>
      </c>
      <c r="AI29" s="58">
        <v>835</v>
      </c>
      <c r="AJ29" s="57">
        <v>1.0209580838323353</v>
      </c>
      <c r="AK29" s="59">
        <v>78</v>
      </c>
      <c r="AL29" s="58">
        <v>230.5</v>
      </c>
      <c r="AM29" s="58">
        <v>247</v>
      </c>
      <c r="AN29" s="57">
        <v>0.9331983805668016</v>
      </c>
      <c r="AO29" s="59">
        <v>9</v>
      </c>
      <c r="AP29" s="58">
        <v>198</v>
      </c>
      <c r="AQ29" s="58">
        <v>205.5</v>
      </c>
      <c r="AR29" s="57">
        <v>0.96350364963503654</v>
      </c>
      <c r="AS29" s="59">
        <v>31.5</v>
      </c>
      <c r="AT29" s="58">
        <v>67</v>
      </c>
      <c r="AU29" s="58">
        <v>105</v>
      </c>
      <c r="AV29" s="57">
        <v>0.63809523809523805</v>
      </c>
      <c r="AW29" s="59">
        <v>5</v>
      </c>
      <c r="AX29" s="58">
        <v>91.5</v>
      </c>
      <c r="AY29" s="58">
        <v>92.5</v>
      </c>
      <c r="AZ29" s="57">
        <v>0.98918918918918919</v>
      </c>
      <c r="BA29" s="59">
        <v>9.5</v>
      </c>
      <c r="BB29" s="58">
        <v>160</v>
      </c>
      <c r="BC29" s="58">
        <v>102</v>
      </c>
      <c r="BD29" s="57">
        <v>1.5686274509803921</v>
      </c>
      <c r="BE29" s="59">
        <v>24</v>
      </c>
      <c r="BF29" s="58">
        <v>105.5</v>
      </c>
      <c r="BG29" s="58">
        <v>83</v>
      </c>
      <c r="BH29" s="57">
        <v>1.2710843373493976</v>
      </c>
      <c r="BI29" s="59">
        <v>-1</v>
      </c>
      <c r="BJ29" s="57">
        <v>0.6263929618768328</v>
      </c>
      <c r="BK29" s="58">
        <v>157</v>
      </c>
      <c r="BL29" s="60">
        <v>138</v>
      </c>
      <c r="BM29" s="61">
        <v>1.1376811594202898</v>
      </c>
      <c r="BN29" s="62">
        <v>-24.5</v>
      </c>
    </row>
    <row r="30" spans="1:66" s="35" customFormat="1" ht="13.5" customHeight="1" thickBot="1" x14ac:dyDescent="0.3">
      <c r="A30" s="35">
        <v>1</v>
      </c>
      <c r="B30" s="35" t="s">
        <v>175</v>
      </c>
      <c r="C30" s="35" t="s">
        <v>176</v>
      </c>
      <c r="D30" s="35">
        <v>71506</v>
      </c>
      <c r="E30" s="53">
        <v>25</v>
      </c>
      <c r="F30" s="54" t="s">
        <v>139</v>
      </c>
      <c r="G30" s="54" t="s">
        <v>59</v>
      </c>
      <c r="H30" s="54">
        <v>28</v>
      </c>
      <c r="I30" s="54">
        <v>27</v>
      </c>
      <c r="J30" s="54">
        <v>1115710</v>
      </c>
      <c r="K30" s="54">
        <v>1049337</v>
      </c>
      <c r="L30" s="55">
        <v>1.0632523202746116</v>
      </c>
      <c r="M30" s="54">
        <v>1382109.2102192768</v>
      </c>
      <c r="N30" s="55">
        <v>0.80725169310100209</v>
      </c>
      <c r="O30" s="56">
        <v>157331</v>
      </c>
      <c r="P30" s="54">
        <v>669933</v>
      </c>
      <c r="Q30" s="54">
        <v>679138</v>
      </c>
      <c r="R30" s="57">
        <v>0.98644605367392191</v>
      </c>
      <c r="S30" s="56">
        <v>829953.74076415435</v>
      </c>
      <c r="T30" s="55">
        <v>0.80719318089123837</v>
      </c>
      <c r="U30" s="56">
        <v>101951</v>
      </c>
      <c r="V30" s="54">
        <v>3305700</v>
      </c>
      <c r="W30" s="54">
        <v>2565959</v>
      </c>
      <c r="X30" s="57">
        <v>1.2882902649652626</v>
      </c>
      <c r="Y30" s="56">
        <v>3696229.925792987</v>
      </c>
      <c r="Z30" s="55">
        <v>0.89434371409965707</v>
      </c>
      <c r="AA30" s="56">
        <v>439187</v>
      </c>
      <c r="AB30" s="54">
        <v>1210771</v>
      </c>
      <c r="AC30" s="54">
        <v>988202</v>
      </c>
      <c r="AD30" s="57">
        <v>1.2252262189309473</v>
      </c>
      <c r="AE30" s="56">
        <v>1188926.8125760001</v>
      </c>
      <c r="AF30" s="55">
        <v>1.0183730295195135</v>
      </c>
      <c r="AG30" s="56">
        <v>534031</v>
      </c>
      <c r="AH30" s="58">
        <v>703</v>
      </c>
      <c r="AI30" s="58">
        <v>619</v>
      </c>
      <c r="AJ30" s="57">
        <v>1.135702746365105</v>
      </c>
      <c r="AK30" s="59">
        <v>121.5</v>
      </c>
      <c r="AL30" s="58">
        <v>180</v>
      </c>
      <c r="AM30" s="58">
        <v>169</v>
      </c>
      <c r="AN30" s="57">
        <v>1.0650887573964498</v>
      </c>
      <c r="AO30" s="59">
        <v>23.5</v>
      </c>
      <c r="AP30" s="58">
        <v>159</v>
      </c>
      <c r="AQ30" s="58">
        <v>156.5</v>
      </c>
      <c r="AR30" s="57">
        <v>1.0159744408945688</v>
      </c>
      <c r="AS30" s="59">
        <v>35</v>
      </c>
      <c r="AT30" s="58">
        <v>81</v>
      </c>
      <c r="AU30" s="58">
        <v>89</v>
      </c>
      <c r="AV30" s="57">
        <v>0.9101123595505618</v>
      </c>
      <c r="AW30" s="59">
        <v>19</v>
      </c>
      <c r="AX30" s="58">
        <v>97.5</v>
      </c>
      <c r="AY30" s="58">
        <v>73.5</v>
      </c>
      <c r="AZ30" s="57">
        <v>1.3265306122448979</v>
      </c>
      <c r="BA30" s="59">
        <v>27.5</v>
      </c>
      <c r="BB30" s="58">
        <v>97</v>
      </c>
      <c r="BC30" s="58">
        <v>58</v>
      </c>
      <c r="BD30" s="57">
        <v>1.6724137931034482</v>
      </c>
      <c r="BE30" s="59">
        <v>23</v>
      </c>
      <c r="BF30" s="58">
        <v>88.5</v>
      </c>
      <c r="BG30" s="58">
        <v>73</v>
      </c>
      <c r="BH30" s="57">
        <v>1.2123287671232876</v>
      </c>
      <c r="BI30" s="59">
        <v>-6.5</v>
      </c>
      <c r="BJ30" s="57">
        <v>0.60810810810810811</v>
      </c>
      <c r="BK30" s="58">
        <v>180</v>
      </c>
      <c r="BL30" s="60">
        <v>140</v>
      </c>
      <c r="BM30" s="61">
        <v>1.2857142857142858</v>
      </c>
      <c r="BN30" s="62">
        <v>-2</v>
      </c>
    </row>
    <row r="31" spans="1:66" s="35" customFormat="1" ht="13.5" customHeight="1" thickBot="1" x14ac:dyDescent="0.3">
      <c r="A31" s="35">
        <v>0</v>
      </c>
      <c r="B31" s="35" t="s">
        <v>177</v>
      </c>
      <c r="C31" s="35" t="s">
        <v>178</v>
      </c>
      <c r="D31" s="35">
        <v>71662</v>
      </c>
      <c r="E31" s="53">
        <v>26</v>
      </c>
      <c r="F31" s="54" t="s">
        <v>148</v>
      </c>
      <c r="G31" s="54" t="s">
        <v>52</v>
      </c>
      <c r="H31" s="54">
        <v>32</v>
      </c>
      <c r="I31" s="54">
        <v>25</v>
      </c>
      <c r="J31" s="54">
        <v>1080077</v>
      </c>
      <c r="K31" s="54">
        <v>1717148</v>
      </c>
      <c r="L31" s="55">
        <v>0.62899470517392797</v>
      </c>
      <c r="M31" s="54">
        <v>1576460.897903214</v>
      </c>
      <c r="N31" s="55">
        <v>0.68512768152801384</v>
      </c>
      <c r="O31" s="56">
        <v>-157646</v>
      </c>
      <c r="P31" s="54">
        <v>800419</v>
      </c>
      <c r="Q31" s="54">
        <v>1410190</v>
      </c>
      <c r="R31" s="57">
        <v>0.56759656500187916</v>
      </c>
      <c r="S31" s="56">
        <v>1110539.8815887733</v>
      </c>
      <c r="T31" s="55">
        <v>0.72074764109767531</v>
      </c>
      <c r="U31" s="56">
        <v>-92770</v>
      </c>
      <c r="V31" s="54">
        <v>1605343</v>
      </c>
      <c r="W31" s="54">
        <v>1963535</v>
      </c>
      <c r="X31" s="57">
        <v>0.81757799071572446</v>
      </c>
      <c r="Y31" s="56">
        <v>2871444.7396056829</v>
      </c>
      <c r="Z31" s="55">
        <v>0.5590715286481367</v>
      </c>
      <c r="AA31" s="56">
        <v>-269848</v>
      </c>
      <c r="AB31" s="54">
        <v>335011</v>
      </c>
      <c r="AC31" s="54">
        <v>293293</v>
      </c>
      <c r="AD31" s="57">
        <v>1.1422400125471799</v>
      </c>
      <c r="AE31" s="56">
        <v>558968.15524000011</v>
      </c>
      <c r="AF31" s="55">
        <v>0.5993382572145971</v>
      </c>
      <c r="AG31" s="56">
        <v>102854</v>
      </c>
      <c r="AH31" s="58">
        <v>787.5</v>
      </c>
      <c r="AI31" s="58">
        <v>803</v>
      </c>
      <c r="AJ31" s="57">
        <v>0.98069738480697388</v>
      </c>
      <c r="AK31" s="59">
        <v>16</v>
      </c>
      <c r="AL31" s="58">
        <v>205.5</v>
      </c>
      <c r="AM31" s="58">
        <v>240</v>
      </c>
      <c r="AN31" s="57">
        <v>0.85624999999999996</v>
      </c>
      <c r="AO31" s="59">
        <v>6.5</v>
      </c>
      <c r="AP31" s="58">
        <v>204</v>
      </c>
      <c r="AQ31" s="58">
        <v>188</v>
      </c>
      <c r="AR31" s="57">
        <v>1.0851063829787233</v>
      </c>
      <c r="AS31" s="59">
        <v>6</v>
      </c>
      <c r="AT31" s="58">
        <v>80</v>
      </c>
      <c r="AU31" s="58">
        <v>90</v>
      </c>
      <c r="AV31" s="57">
        <v>0.88888888888888884</v>
      </c>
      <c r="AW31" s="59">
        <v>-5.5</v>
      </c>
      <c r="AX31" s="58">
        <v>94</v>
      </c>
      <c r="AY31" s="58">
        <v>92</v>
      </c>
      <c r="AZ31" s="57">
        <v>1.0217391304347827</v>
      </c>
      <c r="BA31" s="59">
        <v>23</v>
      </c>
      <c r="BB31" s="58">
        <v>78</v>
      </c>
      <c r="BC31" s="58">
        <v>71</v>
      </c>
      <c r="BD31" s="57">
        <v>1.0985915492957747</v>
      </c>
      <c r="BE31" s="59">
        <v>16</v>
      </c>
      <c r="BF31" s="58">
        <v>126</v>
      </c>
      <c r="BG31" s="58">
        <v>122</v>
      </c>
      <c r="BH31" s="57">
        <v>1.0327868852459017</v>
      </c>
      <c r="BI31" s="59">
        <v>-30</v>
      </c>
      <c r="BJ31" s="57">
        <v>0.68</v>
      </c>
      <c r="BK31" s="58">
        <v>103</v>
      </c>
      <c r="BL31" s="60">
        <v>90</v>
      </c>
      <c r="BM31" s="61">
        <v>1.1444444444444444</v>
      </c>
      <c r="BN31" s="62">
        <v>46</v>
      </c>
    </row>
    <row r="32" spans="1:66" s="35" customFormat="1" ht="13.5" customHeight="1" thickBot="1" x14ac:dyDescent="0.3">
      <c r="A32" s="35">
        <v>1</v>
      </c>
      <c r="B32" s="35" t="s">
        <v>179</v>
      </c>
      <c r="C32" s="35" t="s">
        <v>180</v>
      </c>
      <c r="D32" s="35">
        <v>71591</v>
      </c>
      <c r="E32" s="53">
        <v>27</v>
      </c>
      <c r="F32" s="54" t="s">
        <v>136</v>
      </c>
      <c r="G32" s="54" t="s">
        <v>53</v>
      </c>
      <c r="H32" s="54">
        <v>29</v>
      </c>
      <c r="I32" s="54">
        <v>24</v>
      </c>
      <c r="J32" s="54">
        <v>929104</v>
      </c>
      <c r="K32" s="54">
        <v>1199009</v>
      </c>
      <c r="L32" s="55">
        <v>0.77489326602219</v>
      </c>
      <c r="M32" s="54">
        <v>1583296.737427739</v>
      </c>
      <c r="N32" s="55">
        <v>0.58681608951550301</v>
      </c>
      <c r="O32" s="56">
        <v>56135</v>
      </c>
      <c r="P32" s="54">
        <v>536162</v>
      </c>
      <c r="Q32" s="54">
        <v>817849</v>
      </c>
      <c r="R32" s="57">
        <v>0.65557578477200562</v>
      </c>
      <c r="S32" s="56">
        <v>903104.8247517558</v>
      </c>
      <c r="T32" s="55">
        <v>0.59368744945790697</v>
      </c>
      <c r="U32" s="56">
        <v>45747</v>
      </c>
      <c r="V32" s="54">
        <v>3499852</v>
      </c>
      <c r="W32" s="54">
        <v>2819509</v>
      </c>
      <c r="X32" s="57">
        <v>1.2412983962810547</v>
      </c>
      <c r="Y32" s="56">
        <v>4180381.6244382402</v>
      </c>
      <c r="Z32" s="55">
        <v>0.83720873222197989</v>
      </c>
      <c r="AA32" s="56">
        <v>759632</v>
      </c>
      <c r="AB32" s="54">
        <v>698557</v>
      </c>
      <c r="AC32" s="54">
        <v>806813</v>
      </c>
      <c r="AD32" s="57">
        <v>0.86582268753726077</v>
      </c>
      <c r="AE32" s="56">
        <v>1070167.3461200001</v>
      </c>
      <c r="AF32" s="55">
        <v>0.65275491962326171</v>
      </c>
      <c r="AG32" s="56">
        <v>220501</v>
      </c>
      <c r="AH32" s="58">
        <v>750.5</v>
      </c>
      <c r="AI32" s="58">
        <v>898</v>
      </c>
      <c r="AJ32" s="57">
        <v>0.83574610244988867</v>
      </c>
      <c r="AK32" s="59">
        <v>92.5</v>
      </c>
      <c r="AL32" s="58">
        <v>195</v>
      </c>
      <c r="AM32" s="58">
        <v>282</v>
      </c>
      <c r="AN32" s="57">
        <v>0.69148936170212771</v>
      </c>
      <c r="AO32" s="59">
        <v>-3</v>
      </c>
      <c r="AP32" s="58">
        <v>178</v>
      </c>
      <c r="AQ32" s="58">
        <v>276</v>
      </c>
      <c r="AR32" s="57">
        <v>0.64492753623188404</v>
      </c>
      <c r="AS32" s="59">
        <v>45.5</v>
      </c>
      <c r="AT32" s="58">
        <v>34</v>
      </c>
      <c r="AU32" s="58">
        <v>44</v>
      </c>
      <c r="AV32" s="57">
        <v>0.77272727272727271</v>
      </c>
      <c r="AW32" s="59">
        <v>-2.5</v>
      </c>
      <c r="AX32" s="58">
        <v>100</v>
      </c>
      <c r="AY32" s="58">
        <v>106</v>
      </c>
      <c r="AZ32" s="57">
        <v>0.94339622641509435</v>
      </c>
      <c r="BA32" s="59">
        <v>20</v>
      </c>
      <c r="BB32" s="58">
        <v>125</v>
      </c>
      <c r="BC32" s="58">
        <v>106</v>
      </c>
      <c r="BD32" s="57">
        <v>1.179245283018868</v>
      </c>
      <c r="BE32" s="59">
        <v>29.5</v>
      </c>
      <c r="BF32" s="58">
        <v>118.5</v>
      </c>
      <c r="BG32" s="58">
        <v>84</v>
      </c>
      <c r="BH32" s="57">
        <v>1.4107142857142858</v>
      </c>
      <c r="BI32" s="59">
        <v>3</v>
      </c>
      <c r="BJ32" s="57">
        <v>0.65489673550966021</v>
      </c>
      <c r="BK32" s="58">
        <v>91</v>
      </c>
      <c r="BL32" s="60">
        <v>154</v>
      </c>
      <c r="BM32" s="61">
        <v>0.59090909090909094</v>
      </c>
      <c r="BN32" s="62">
        <v>47</v>
      </c>
    </row>
    <row r="33" spans="1:66" s="35" customFormat="1" ht="13.5" customHeight="1" thickBot="1" x14ac:dyDescent="0.3">
      <c r="A33" s="35">
        <v>0</v>
      </c>
      <c r="B33" s="35" t="s">
        <v>181</v>
      </c>
      <c r="C33" s="35" t="s">
        <v>182</v>
      </c>
      <c r="D33" s="35">
        <v>71139</v>
      </c>
      <c r="E33" s="53">
        <v>28</v>
      </c>
      <c r="F33" s="54" t="s">
        <v>139</v>
      </c>
      <c r="G33" s="54" t="s">
        <v>55</v>
      </c>
      <c r="H33" s="54">
        <v>28</v>
      </c>
      <c r="I33" s="54">
        <v>25</v>
      </c>
      <c r="J33" s="54">
        <v>889150</v>
      </c>
      <c r="K33" s="54">
        <v>1107795</v>
      </c>
      <c r="L33" s="55">
        <v>0.80263045057975524</v>
      </c>
      <c r="M33" s="54">
        <v>1222240.5916504152</v>
      </c>
      <c r="N33" s="55">
        <v>0.72747543002099402</v>
      </c>
      <c r="O33" s="56">
        <v>-5367</v>
      </c>
      <c r="P33" s="54">
        <v>568455</v>
      </c>
      <c r="Q33" s="54">
        <v>734879</v>
      </c>
      <c r="R33" s="57">
        <v>0.77353550720594821</v>
      </c>
      <c r="S33" s="56">
        <v>826811.78033948177</v>
      </c>
      <c r="T33" s="55">
        <v>0.68752648851543607</v>
      </c>
      <c r="U33" s="56">
        <v>51175</v>
      </c>
      <c r="V33" s="54">
        <v>2069600</v>
      </c>
      <c r="W33" s="54">
        <v>2377007</v>
      </c>
      <c r="X33" s="57">
        <v>0.87067476031833313</v>
      </c>
      <c r="Y33" s="56">
        <v>2969663.1426788666</v>
      </c>
      <c r="Z33" s="55">
        <v>0.69691406080928764</v>
      </c>
      <c r="AA33" s="56">
        <v>-183658</v>
      </c>
      <c r="AB33" s="54">
        <v>258715</v>
      </c>
      <c r="AC33" s="54">
        <v>509177</v>
      </c>
      <c r="AD33" s="57">
        <v>0.50810425451267438</v>
      </c>
      <c r="AE33" s="56">
        <v>274245.88373600011</v>
      </c>
      <c r="AF33" s="55">
        <v>0.94336876264312231</v>
      </c>
      <c r="AG33" s="56">
        <v>30448</v>
      </c>
      <c r="AH33" s="58">
        <v>754</v>
      </c>
      <c r="AI33" s="58">
        <v>796.5</v>
      </c>
      <c r="AJ33" s="57">
        <v>0.94664155681104833</v>
      </c>
      <c r="AK33" s="59">
        <v>41.5</v>
      </c>
      <c r="AL33" s="58">
        <v>114</v>
      </c>
      <c r="AM33" s="58">
        <v>181</v>
      </c>
      <c r="AN33" s="57">
        <v>0.62983425414364635</v>
      </c>
      <c r="AO33" s="59">
        <v>-8</v>
      </c>
      <c r="AP33" s="58">
        <v>178</v>
      </c>
      <c r="AQ33" s="58">
        <v>250</v>
      </c>
      <c r="AR33" s="57">
        <v>0.71199999999999997</v>
      </c>
      <c r="AS33" s="59">
        <v>6</v>
      </c>
      <c r="AT33" s="58">
        <v>88</v>
      </c>
      <c r="AU33" s="58">
        <v>88.5</v>
      </c>
      <c r="AV33" s="57">
        <v>0.99435028248587576</v>
      </c>
      <c r="AW33" s="59">
        <v>14</v>
      </c>
      <c r="AX33" s="58">
        <v>98</v>
      </c>
      <c r="AY33" s="58">
        <v>78</v>
      </c>
      <c r="AZ33" s="57">
        <v>1.2564102564102564</v>
      </c>
      <c r="BA33" s="59">
        <v>26.5</v>
      </c>
      <c r="BB33" s="58">
        <v>118</v>
      </c>
      <c r="BC33" s="58">
        <v>69</v>
      </c>
      <c r="BD33" s="57">
        <v>1.7101449275362319</v>
      </c>
      <c r="BE33" s="59">
        <v>27</v>
      </c>
      <c r="BF33" s="58">
        <v>158</v>
      </c>
      <c r="BG33" s="58">
        <v>130</v>
      </c>
      <c r="BH33" s="57">
        <v>1.2153846153846153</v>
      </c>
      <c r="BI33" s="59">
        <v>-24</v>
      </c>
      <c r="BJ33" s="57">
        <v>0.59681697612732099</v>
      </c>
      <c r="BK33" s="58">
        <v>134</v>
      </c>
      <c r="BL33" s="60">
        <v>138</v>
      </c>
      <c r="BM33" s="61">
        <v>0.97101449275362317</v>
      </c>
      <c r="BN33" s="62">
        <v>81</v>
      </c>
    </row>
    <row r="34" spans="1:66" s="35" customFormat="1" ht="13.5" customHeight="1" thickBot="1" x14ac:dyDescent="0.3">
      <c r="A34" s="35">
        <v>1</v>
      </c>
      <c r="B34" s="35" t="s">
        <v>183</v>
      </c>
      <c r="C34" s="35" t="s">
        <v>184</v>
      </c>
      <c r="D34" s="35">
        <v>71129</v>
      </c>
      <c r="E34" s="53">
        <v>29</v>
      </c>
      <c r="F34" s="54" t="s">
        <v>139</v>
      </c>
      <c r="G34" s="54" t="s">
        <v>49</v>
      </c>
      <c r="H34" s="54">
        <v>25</v>
      </c>
      <c r="I34" s="54">
        <v>25</v>
      </c>
      <c r="J34" s="54">
        <v>862304</v>
      </c>
      <c r="K34" s="54">
        <v>1008514</v>
      </c>
      <c r="L34" s="55">
        <v>0.8550243229147042</v>
      </c>
      <c r="M34" s="54">
        <v>1407326.2917707285</v>
      </c>
      <c r="N34" s="55">
        <v>0.61272499848988848</v>
      </c>
      <c r="O34" s="56">
        <v>143013</v>
      </c>
      <c r="P34" s="54">
        <v>525668</v>
      </c>
      <c r="Q34" s="54">
        <v>709501</v>
      </c>
      <c r="R34" s="57">
        <v>0.74089818055224732</v>
      </c>
      <c r="S34" s="56">
        <v>880147.94040259812</v>
      </c>
      <c r="T34" s="55">
        <v>0.59724959392570798</v>
      </c>
      <c r="U34" s="56">
        <v>97304</v>
      </c>
      <c r="V34" s="54">
        <v>2112272</v>
      </c>
      <c r="W34" s="54">
        <v>1963941</v>
      </c>
      <c r="X34" s="57">
        <v>1.0755272179765074</v>
      </c>
      <c r="Y34" s="56">
        <v>3118066.6476409934</v>
      </c>
      <c r="Z34" s="55">
        <v>0.67743003556324299</v>
      </c>
      <c r="AA34" s="56">
        <v>669307</v>
      </c>
      <c r="AB34" s="54">
        <v>810986</v>
      </c>
      <c r="AC34" s="54">
        <v>767029</v>
      </c>
      <c r="AD34" s="57">
        <v>1.0573081330692842</v>
      </c>
      <c r="AE34" s="56">
        <v>773792.04667200032</v>
      </c>
      <c r="AF34" s="55">
        <v>1.0480671176292997</v>
      </c>
      <c r="AG34" s="56">
        <v>495927</v>
      </c>
      <c r="AH34" s="58">
        <v>671</v>
      </c>
      <c r="AI34" s="58">
        <v>680</v>
      </c>
      <c r="AJ34" s="57">
        <v>0.98676470588235299</v>
      </c>
      <c r="AK34" s="59">
        <v>101.5</v>
      </c>
      <c r="AL34" s="58">
        <v>140</v>
      </c>
      <c r="AM34" s="58">
        <v>206</v>
      </c>
      <c r="AN34" s="57">
        <v>0.67961165048543692</v>
      </c>
      <c r="AO34" s="59">
        <v>16</v>
      </c>
      <c r="AP34" s="58">
        <v>185</v>
      </c>
      <c r="AQ34" s="58">
        <v>159</v>
      </c>
      <c r="AR34" s="57">
        <v>1.1635220125786163</v>
      </c>
      <c r="AS34" s="59">
        <v>37</v>
      </c>
      <c r="AT34" s="58">
        <v>79</v>
      </c>
      <c r="AU34" s="58">
        <v>65</v>
      </c>
      <c r="AV34" s="57">
        <v>1.2153846153846153</v>
      </c>
      <c r="AW34" s="59">
        <v>17.5</v>
      </c>
      <c r="AX34" s="58">
        <v>87</v>
      </c>
      <c r="AY34" s="58">
        <v>103</v>
      </c>
      <c r="AZ34" s="57">
        <v>0.84466019417475724</v>
      </c>
      <c r="BA34" s="59">
        <v>10</v>
      </c>
      <c r="BB34" s="58">
        <v>93.5</v>
      </c>
      <c r="BC34" s="58">
        <v>44</v>
      </c>
      <c r="BD34" s="57">
        <v>2.125</v>
      </c>
      <c r="BE34" s="59">
        <v>25.5</v>
      </c>
      <c r="BF34" s="58">
        <v>86.5</v>
      </c>
      <c r="BG34" s="58">
        <v>103</v>
      </c>
      <c r="BH34" s="57">
        <v>0.83980582524271841</v>
      </c>
      <c r="BI34" s="59">
        <v>-4.5</v>
      </c>
      <c r="BJ34" s="57">
        <v>0.61326378539493298</v>
      </c>
      <c r="BK34" s="58">
        <v>137</v>
      </c>
      <c r="BL34" s="60">
        <v>98</v>
      </c>
      <c r="BM34" s="61">
        <v>1.3979591836734695</v>
      </c>
      <c r="BN34" s="62">
        <v>-11</v>
      </c>
    </row>
    <row r="35" spans="1:66" s="35" customFormat="1" ht="13.5" customHeight="1" thickBot="1" x14ac:dyDescent="0.3">
      <c r="A35" s="35">
        <v>0</v>
      </c>
      <c r="B35" s="35" t="s">
        <v>185</v>
      </c>
      <c r="C35" s="35" t="s">
        <v>186</v>
      </c>
      <c r="D35" s="35">
        <v>71252</v>
      </c>
      <c r="E35" s="53">
        <v>30</v>
      </c>
      <c r="F35" s="54" t="s">
        <v>125</v>
      </c>
      <c r="G35" s="54" t="s">
        <v>72</v>
      </c>
      <c r="H35" s="54">
        <v>29</v>
      </c>
      <c r="I35" s="54">
        <v>27</v>
      </c>
      <c r="J35" s="54">
        <v>860716</v>
      </c>
      <c r="K35" s="54">
        <v>1182496</v>
      </c>
      <c r="L35" s="55">
        <v>0.72788068627716285</v>
      </c>
      <c r="M35" s="54">
        <v>1237553.2581443831</v>
      </c>
      <c r="N35" s="55">
        <v>0.69549814873468807</v>
      </c>
      <c r="O35" s="56">
        <v>154881</v>
      </c>
      <c r="P35" s="54">
        <v>614490</v>
      </c>
      <c r="Q35" s="54">
        <v>898021</v>
      </c>
      <c r="R35" s="57">
        <v>0.68427130323232976</v>
      </c>
      <c r="S35" s="56">
        <v>861796.3139239708</v>
      </c>
      <c r="T35" s="55">
        <v>0.71303391540638617</v>
      </c>
      <c r="U35" s="56">
        <v>208929</v>
      </c>
      <c r="V35" s="54">
        <v>920399</v>
      </c>
      <c r="W35" s="54">
        <v>1738970</v>
      </c>
      <c r="X35" s="57">
        <v>0.52927825091864722</v>
      </c>
      <c r="Y35" s="56">
        <v>2732927.1579635781</v>
      </c>
      <c r="Z35" s="55">
        <v>0.33678138742849956</v>
      </c>
      <c r="AA35" s="56">
        <v>243296</v>
      </c>
      <c r="AB35" s="54">
        <v>632299</v>
      </c>
      <c r="AC35" s="54">
        <v>463700</v>
      </c>
      <c r="AD35" s="57">
        <v>1.3635949967651499</v>
      </c>
      <c r="AE35" s="56">
        <v>441093.01790400007</v>
      </c>
      <c r="AF35" s="55">
        <v>1.4334822233291713</v>
      </c>
      <c r="AG35" s="56">
        <v>288721</v>
      </c>
      <c r="AH35" s="58">
        <v>778.5</v>
      </c>
      <c r="AI35" s="58">
        <v>802</v>
      </c>
      <c r="AJ35" s="57">
        <v>0.97069825436408974</v>
      </c>
      <c r="AK35" s="59">
        <v>185</v>
      </c>
      <c r="AL35" s="58">
        <v>157</v>
      </c>
      <c r="AM35" s="58">
        <v>227</v>
      </c>
      <c r="AN35" s="57">
        <v>0.69162995594713661</v>
      </c>
      <c r="AO35" s="59">
        <v>29</v>
      </c>
      <c r="AP35" s="58">
        <v>325.5</v>
      </c>
      <c r="AQ35" s="58">
        <v>341.5</v>
      </c>
      <c r="AR35" s="57">
        <v>0.95314787701317716</v>
      </c>
      <c r="AS35" s="59">
        <v>108</v>
      </c>
      <c r="AT35" s="58">
        <v>80</v>
      </c>
      <c r="AU35" s="58">
        <v>49.5</v>
      </c>
      <c r="AV35" s="57">
        <v>1.6161616161616161</v>
      </c>
      <c r="AW35" s="59">
        <v>12.5</v>
      </c>
      <c r="AX35" s="58">
        <v>61.5</v>
      </c>
      <c r="AY35" s="58">
        <v>47.5</v>
      </c>
      <c r="AZ35" s="57">
        <v>1.2947368421052632</v>
      </c>
      <c r="BA35" s="59">
        <v>15</v>
      </c>
      <c r="BB35" s="58">
        <v>104</v>
      </c>
      <c r="BC35" s="58">
        <v>77.5</v>
      </c>
      <c r="BD35" s="57">
        <v>1.3419354838709678</v>
      </c>
      <c r="BE35" s="59">
        <v>22.5</v>
      </c>
      <c r="BF35" s="58">
        <v>50.5</v>
      </c>
      <c r="BG35" s="58">
        <v>59</v>
      </c>
      <c r="BH35" s="57">
        <v>0.85593220338983056</v>
      </c>
      <c r="BI35" s="59">
        <v>-2</v>
      </c>
      <c r="BJ35" s="57">
        <v>0.68464996788696209</v>
      </c>
      <c r="BK35" s="58">
        <v>191</v>
      </c>
      <c r="BL35" s="60">
        <v>228</v>
      </c>
      <c r="BM35" s="61">
        <v>0.83771929824561409</v>
      </c>
      <c r="BN35" s="62">
        <v>-81</v>
      </c>
    </row>
    <row r="36" spans="1:66" s="35" customFormat="1" ht="13.5" customHeight="1" thickBot="1" x14ac:dyDescent="0.3">
      <c r="A36" s="35">
        <v>1</v>
      </c>
      <c r="B36" s="35" t="s">
        <v>187</v>
      </c>
      <c r="C36" s="35" t="s">
        <v>188</v>
      </c>
      <c r="D36" s="35">
        <v>71606</v>
      </c>
      <c r="E36" s="53">
        <v>31</v>
      </c>
      <c r="F36" s="54" t="s">
        <v>136</v>
      </c>
      <c r="G36" s="54" t="s">
        <v>73</v>
      </c>
      <c r="H36" s="54">
        <v>21</v>
      </c>
      <c r="I36" s="54">
        <v>20</v>
      </c>
      <c r="J36" s="54">
        <v>771507</v>
      </c>
      <c r="K36" s="54">
        <v>769553</v>
      </c>
      <c r="L36" s="55">
        <v>1.0025391363557805</v>
      </c>
      <c r="M36" s="54">
        <v>1115081.2085591552</v>
      </c>
      <c r="N36" s="55">
        <v>0.69188413729695764</v>
      </c>
      <c r="O36" s="56">
        <v>-61837</v>
      </c>
      <c r="P36" s="54">
        <v>494667</v>
      </c>
      <c r="Q36" s="54">
        <v>484694</v>
      </c>
      <c r="R36" s="57">
        <v>1.0205758684860964</v>
      </c>
      <c r="S36" s="56">
        <v>685250.25690622185</v>
      </c>
      <c r="T36" s="55">
        <v>0.72187787602346909</v>
      </c>
      <c r="U36" s="56">
        <v>14049</v>
      </c>
      <c r="V36" s="54">
        <v>1472046</v>
      </c>
      <c r="W36" s="54">
        <v>1855058</v>
      </c>
      <c r="X36" s="57">
        <v>0.79353098393689037</v>
      </c>
      <c r="Y36" s="56">
        <v>2598227.6708732215</v>
      </c>
      <c r="Z36" s="55">
        <v>0.56655774107173207</v>
      </c>
      <c r="AA36" s="56">
        <v>-208647</v>
      </c>
      <c r="AB36" s="54">
        <v>483211</v>
      </c>
      <c r="AC36" s="54">
        <v>466468</v>
      </c>
      <c r="AD36" s="57">
        <v>1.0358931373641922</v>
      </c>
      <c r="AE36" s="56">
        <v>306388.60857600009</v>
      </c>
      <c r="AF36" s="55">
        <v>1.5771180340085618</v>
      </c>
      <c r="AG36" s="56">
        <v>263628</v>
      </c>
      <c r="AH36" s="58">
        <v>610</v>
      </c>
      <c r="AI36" s="58">
        <v>515</v>
      </c>
      <c r="AJ36" s="57">
        <v>1.1844660194174756</v>
      </c>
      <c r="AK36" s="59">
        <v>-16</v>
      </c>
      <c r="AL36" s="58">
        <v>101</v>
      </c>
      <c r="AM36" s="58">
        <v>136.5</v>
      </c>
      <c r="AN36" s="57">
        <v>0.73992673992673996</v>
      </c>
      <c r="AO36" s="59">
        <v>-2.5</v>
      </c>
      <c r="AP36" s="58">
        <v>187</v>
      </c>
      <c r="AQ36" s="58">
        <v>110.5</v>
      </c>
      <c r="AR36" s="57">
        <v>1.6923076923076923</v>
      </c>
      <c r="AS36" s="59">
        <v>-18</v>
      </c>
      <c r="AT36" s="58">
        <v>106</v>
      </c>
      <c r="AU36" s="58">
        <v>92</v>
      </c>
      <c r="AV36" s="57">
        <v>1.1521739130434783</v>
      </c>
      <c r="AW36" s="59">
        <v>-1</v>
      </c>
      <c r="AX36" s="58">
        <v>90</v>
      </c>
      <c r="AY36" s="58">
        <v>69</v>
      </c>
      <c r="AZ36" s="57">
        <v>1.3043478260869565</v>
      </c>
      <c r="BA36" s="59">
        <v>6.5</v>
      </c>
      <c r="BB36" s="58">
        <v>76</v>
      </c>
      <c r="BC36" s="58">
        <v>43</v>
      </c>
      <c r="BD36" s="57">
        <v>1.7674418604651163</v>
      </c>
      <c r="BE36" s="59">
        <v>4</v>
      </c>
      <c r="BF36" s="58">
        <v>50</v>
      </c>
      <c r="BG36" s="58">
        <v>64</v>
      </c>
      <c r="BH36" s="57">
        <v>0.78125</v>
      </c>
      <c r="BI36" s="59">
        <v>-5</v>
      </c>
      <c r="BJ36" s="57">
        <v>0.5540983606557377</v>
      </c>
      <c r="BK36" s="58">
        <v>116</v>
      </c>
      <c r="BL36" s="60">
        <v>90</v>
      </c>
      <c r="BM36" s="61">
        <v>1.288888888888889</v>
      </c>
      <c r="BN36" s="62">
        <v>-46</v>
      </c>
    </row>
    <row r="37" spans="1:66" s="35" customFormat="1" ht="13.5" customHeight="1" thickBot="1" x14ac:dyDescent="0.3">
      <c r="A37" s="35">
        <v>0</v>
      </c>
      <c r="B37" s="35" t="s">
        <v>189</v>
      </c>
      <c r="C37" s="35" t="s">
        <v>190</v>
      </c>
      <c r="D37" s="35">
        <v>71510</v>
      </c>
      <c r="E37" s="53">
        <v>32</v>
      </c>
      <c r="F37" s="54" t="s">
        <v>148</v>
      </c>
      <c r="G37" s="54" t="s">
        <v>65</v>
      </c>
      <c r="H37" s="54">
        <v>23</v>
      </c>
      <c r="I37" s="54">
        <v>21</v>
      </c>
      <c r="J37" s="54">
        <v>762225</v>
      </c>
      <c r="K37" s="54">
        <v>953014</v>
      </c>
      <c r="L37" s="55">
        <v>0.79980461986917295</v>
      </c>
      <c r="M37" s="54">
        <v>987967.7002043688</v>
      </c>
      <c r="N37" s="55">
        <v>0.77150801574011763</v>
      </c>
      <c r="O37" s="56">
        <v>163048</v>
      </c>
      <c r="P37" s="54">
        <v>434799</v>
      </c>
      <c r="Q37" s="54">
        <v>569120</v>
      </c>
      <c r="R37" s="57">
        <v>0.76398474838346919</v>
      </c>
      <c r="S37" s="56">
        <v>623382.73826357943</v>
      </c>
      <c r="T37" s="55">
        <v>0.69748322067936019</v>
      </c>
      <c r="U37" s="56">
        <v>87542</v>
      </c>
      <c r="V37" s="54">
        <v>2399958</v>
      </c>
      <c r="W37" s="54">
        <v>2742818</v>
      </c>
      <c r="X37" s="57">
        <v>0.87499717443884351</v>
      </c>
      <c r="Y37" s="56">
        <v>2418778.442127109</v>
      </c>
      <c r="Z37" s="55">
        <v>0.99221903015203072</v>
      </c>
      <c r="AA37" s="56">
        <v>838772</v>
      </c>
      <c r="AB37" s="54">
        <v>218387</v>
      </c>
      <c r="AC37" s="54">
        <v>483018</v>
      </c>
      <c r="AD37" s="57">
        <v>0.45213014835886034</v>
      </c>
      <c r="AE37" s="56">
        <v>514058.79120800004</v>
      </c>
      <c r="AF37" s="55">
        <v>0.42482884007645649</v>
      </c>
      <c r="AG37" s="56">
        <v>106378</v>
      </c>
      <c r="AH37" s="58">
        <v>531.5</v>
      </c>
      <c r="AI37" s="58">
        <v>659.5</v>
      </c>
      <c r="AJ37" s="57">
        <v>0.80591357088703564</v>
      </c>
      <c r="AK37" s="59">
        <v>94</v>
      </c>
      <c r="AL37" s="58">
        <v>124.5</v>
      </c>
      <c r="AM37" s="58">
        <v>157.5</v>
      </c>
      <c r="AN37" s="57">
        <v>0.79047619047619044</v>
      </c>
      <c r="AO37" s="59">
        <v>28.5</v>
      </c>
      <c r="AP37" s="58">
        <v>114</v>
      </c>
      <c r="AQ37" s="58">
        <v>160</v>
      </c>
      <c r="AR37" s="57">
        <v>0.71250000000000002</v>
      </c>
      <c r="AS37" s="59">
        <v>25</v>
      </c>
      <c r="AT37" s="58">
        <v>71</v>
      </c>
      <c r="AU37" s="58">
        <v>90</v>
      </c>
      <c r="AV37" s="57">
        <v>0.78888888888888886</v>
      </c>
      <c r="AW37" s="59">
        <v>19</v>
      </c>
      <c r="AX37" s="58">
        <v>68</v>
      </c>
      <c r="AY37" s="58">
        <v>69.5</v>
      </c>
      <c r="AZ37" s="57">
        <v>0.97841726618705038</v>
      </c>
      <c r="BA37" s="59">
        <v>12</v>
      </c>
      <c r="BB37" s="58">
        <v>86</v>
      </c>
      <c r="BC37" s="58">
        <v>78</v>
      </c>
      <c r="BD37" s="57">
        <v>1.1025641025641026</v>
      </c>
      <c r="BE37" s="59">
        <v>7</v>
      </c>
      <c r="BF37" s="58">
        <v>68</v>
      </c>
      <c r="BG37" s="58">
        <v>104.5</v>
      </c>
      <c r="BH37" s="57">
        <v>0.65071770334928225</v>
      </c>
      <c r="BI37" s="59">
        <v>2.5</v>
      </c>
      <c r="BJ37" s="57">
        <v>0.57666980244590782</v>
      </c>
      <c r="BK37" s="58">
        <v>108</v>
      </c>
      <c r="BL37" s="60">
        <v>135</v>
      </c>
      <c r="BM37" s="61">
        <v>0.8</v>
      </c>
      <c r="BN37" s="62">
        <v>-6.5</v>
      </c>
    </row>
    <row r="38" spans="1:66" s="35" customFormat="1" ht="13.5" customHeight="1" thickBot="1" x14ac:dyDescent="0.3">
      <c r="A38" s="35">
        <v>1</v>
      </c>
      <c r="B38" s="35" t="s">
        <v>191</v>
      </c>
      <c r="C38" s="35" t="s">
        <v>192</v>
      </c>
      <c r="D38" s="35">
        <v>71602</v>
      </c>
      <c r="E38" s="53">
        <v>33</v>
      </c>
      <c r="F38" s="54" t="s">
        <v>136</v>
      </c>
      <c r="G38" s="54" t="s">
        <v>57</v>
      </c>
      <c r="H38" s="54">
        <v>18</v>
      </c>
      <c r="I38" s="54">
        <v>19</v>
      </c>
      <c r="J38" s="54">
        <v>652942</v>
      </c>
      <c r="K38" s="54">
        <v>729946</v>
      </c>
      <c r="L38" s="55">
        <v>0.89450726492096677</v>
      </c>
      <c r="M38" s="54">
        <v>1058316.8885922076</v>
      </c>
      <c r="N38" s="55">
        <v>0.61696265744049061</v>
      </c>
      <c r="O38" s="56">
        <v>-3109</v>
      </c>
      <c r="P38" s="54">
        <v>406496</v>
      </c>
      <c r="Q38" s="54">
        <v>348863</v>
      </c>
      <c r="R38" s="57">
        <v>1.1652023860369256</v>
      </c>
      <c r="S38" s="56">
        <v>642200.75116086879</v>
      </c>
      <c r="T38" s="55">
        <v>0.63297341098589643</v>
      </c>
      <c r="U38" s="56">
        <v>27768</v>
      </c>
      <c r="V38" s="54">
        <v>1835578</v>
      </c>
      <c r="W38" s="54">
        <v>3246690</v>
      </c>
      <c r="X38" s="57">
        <v>0.56536903738884836</v>
      </c>
      <c r="Y38" s="56">
        <v>2741749.5270932964</v>
      </c>
      <c r="Z38" s="55">
        <v>0.6694914987168844</v>
      </c>
      <c r="AA38" s="56">
        <v>48949</v>
      </c>
      <c r="AB38" s="54">
        <v>713553</v>
      </c>
      <c r="AC38" s="54">
        <v>640321</v>
      </c>
      <c r="AD38" s="57">
        <v>1.1143676374818254</v>
      </c>
      <c r="AE38" s="56">
        <v>532764.85735199996</v>
      </c>
      <c r="AF38" s="55">
        <v>1.3393394668457881</v>
      </c>
      <c r="AG38" s="56">
        <v>588883</v>
      </c>
      <c r="AH38" s="58">
        <v>496</v>
      </c>
      <c r="AI38" s="58">
        <v>419</v>
      </c>
      <c r="AJ38" s="57">
        <v>1.1837708830548925</v>
      </c>
      <c r="AK38" s="59">
        <v>15</v>
      </c>
      <c r="AL38" s="58">
        <v>135</v>
      </c>
      <c r="AM38" s="58">
        <v>117.5</v>
      </c>
      <c r="AN38" s="57">
        <v>1.1489361702127661</v>
      </c>
      <c r="AO38" s="59">
        <v>-13.5</v>
      </c>
      <c r="AP38" s="58">
        <v>104</v>
      </c>
      <c r="AQ38" s="58">
        <v>88.5</v>
      </c>
      <c r="AR38" s="57">
        <v>1.1751412429378532</v>
      </c>
      <c r="AS38" s="59">
        <v>9.5</v>
      </c>
      <c r="AT38" s="58">
        <v>31</v>
      </c>
      <c r="AU38" s="58">
        <v>45.5</v>
      </c>
      <c r="AV38" s="57">
        <v>0.68131868131868134</v>
      </c>
      <c r="AW38" s="59">
        <v>4</v>
      </c>
      <c r="AX38" s="58">
        <v>78</v>
      </c>
      <c r="AY38" s="58">
        <v>46</v>
      </c>
      <c r="AZ38" s="57">
        <v>1.6956521739130435</v>
      </c>
      <c r="BA38" s="59">
        <v>12.5</v>
      </c>
      <c r="BB38" s="58">
        <v>76</v>
      </c>
      <c r="BC38" s="58">
        <v>33</v>
      </c>
      <c r="BD38" s="57">
        <v>2.3030303030303032</v>
      </c>
      <c r="BE38" s="59">
        <v>14</v>
      </c>
      <c r="BF38" s="58">
        <v>72</v>
      </c>
      <c r="BG38" s="58">
        <v>88.5</v>
      </c>
      <c r="BH38" s="57">
        <v>0.81355932203389836</v>
      </c>
      <c r="BI38" s="59">
        <v>-11.5</v>
      </c>
      <c r="BJ38" s="57">
        <v>0.62701612903225812</v>
      </c>
      <c r="BK38" s="58">
        <v>133</v>
      </c>
      <c r="BL38" s="60">
        <v>81</v>
      </c>
      <c r="BM38" s="61">
        <v>1.6419753086419753</v>
      </c>
      <c r="BN38" s="62">
        <v>-26.5</v>
      </c>
    </row>
    <row r="39" spans="1:66" s="35" customFormat="1" ht="13.5" customHeight="1" thickBot="1" x14ac:dyDescent="0.3">
      <c r="A39" s="35">
        <v>0</v>
      </c>
      <c r="B39" s="35" t="s">
        <v>193</v>
      </c>
      <c r="C39" s="35" t="s">
        <v>194</v>
      </c>
      <c r="D39" s="35">
        <v>71601</v>
      </c>
      <c r="E39" s="53">
        <v>34</v>
      </c>
      <c r="F39" s="54" t="s">
        <v>136</v>
      </c>
      <c r="G39" s="54" t="s">
        <v>69</v>
      </c>
      <c r="H39" s="54">
        <v>17</v>
      </c>
      <c r="I39" s="54">
        <v>18</v>
      </c>
      <c r="J39" s="54">
        <v>622419</v>
      </c>
      <c r="K39" s="54">
        <v>567740</v>
      </c>
      <c r="L39" s="55">
        <v>1.0963099306020361</v>
      </c>
      <c r="M39" s="54">
        <v>908645.19503575342</v>
      </c>
      <c r="N39" s="55">
        <v>0.68499674394416299</v>
      </c>
      <c r="O39" s="56">
        <v>-101553</v>
      </c>
      <c r="P39" s="54">
        <v>395387</v>
      </c>
      <c r="Q39" s="54">
        <v>341988</v>
      </c>
      <c r="R39" s="57">
        <v>1.1561429055990269</v>
      </c>
      <c r="S39" s="56">
        <v>567690.56937394885</v>
      </c>
      <c r="T39" s="55">
        <v>0.69648329799812281</v>
      </c>
      <c r="U39" s="56">
        <v>-42319</v>
      </c>
      <c r="V39" s="54">
        <v>1449061</v>
      </c>
      <c r="W39" s="54">
        <v>1508349</v>
      </c>
      <c r="X39" s="57">
        <v>0.96069344694099312</v>
      </c>
      <c r="Y39" s="56">
        <v>2121946.1314408658</v>
      </c>
      <c r="Z39" s="55">
        <v>0.68289245354972494</v>
      </c>
      <c r="AA39" s="56">
        <v>7247</v>
      </c>
      <c r="AB39" s="54">
        <v>449328</v>
      </c>
      <c r="AC39" s="54">
        <v>393122</v>
      </c>
      <c r="AD39" s="57">
        <v>1.1429734280961126</v>
      </c>
      <c r="AE39" s="56">
        <v>477758.27069599996</v>
      </c>
      <c r="AF39" s="55">
        <v>0.94049235263979281</v>
      </c>
      <c r="AG39" s="56">
        <v>102443</v>
      </c>
      <c r="AH39" s="58">
        <v>626.5</v>
      </c>
      <c r="AI39" s="58">
        <v>546</v>
      </c>
      <c r="AJ39" s="57">
        <v>1.1474358974358974</v>
      </c>
      <c r="AK39" s="59">
        <v>-66.5</v>
      </c>
      <c r="AL39" s="58">
        <v>136</v>
      </c>
      <c r="AM39" s="58">
        <v>114</v>
      </c>
      <c r="AN39" s="57">
        <v>1.1929824561403508</v>
      </c>
      <c r="AO39" s="59">
        <v>-31</v>
      </c>
      <c r="AP39" s="58">
        <v>167</v>
      </c>
      <c r="AQ39" s="58">
        <v>149</v>
      </c>
      <c r="AR39" s="57">
        <v>1.1208053691275168</v>
      </c>
      <c r="AS39" s="59">
        <v>-23.5</v>
      </c>
      <c r="AT39" s="58">
        <v>48.5</v>
      </c>
      <c r="AU39" s="58">
        <v>57</v>
      </c>
      <c r="AV39" s="57">
        <v>0.85087719298245612</v>
      </c>
      <c r="AW39" s="59">
        <v>2.5</v>
      </c>
      <c r="AX39" s="58">
        <v>108.5</v>
      </c>
      <c r="AY39" s="58">
        <v>81</v>
      </c>
      <c r="AZ39" s="57">
        <v>1.3395061728395061</v>
      </c>
      <c r="BA39" s="59">
        <v>1</v>
      </c>
      <c r="BB39" s="58">
        <v>82.5</v>
      </c>
      <c r="BC39" s="58">
        <v>80</v>
      </c>
      <c r="BD39" s="57">
        <v>1.03125</v>
      </c>
      <c r="BE39" s="59">
        <v>-10.5</v>
      </c>
      <c r="BF39" s="58">
        <v>84</v>
      </c>
      <c r="BG39" s="58">
        <v>65</v>
      </c>
      <c r="BH39" s="57">
        <v>1.2923076923076924</v>
      </c>
      <c r="BI39" s="59">
        <v>-5</v>
      </c>
      <c r="BJ39" s="57">
        <v>0.61771747805267363</v>
      </c>
      <c r="BK39" s="58">
        <v>135</v>
      </c>
      <c r="BL39" s="60">
        <v>103</v>
      </c>
      <c r="BM39" s="61">
        <v>1.3106796116504855</v>
      </c>
      <c r="BN39" s="62">
        <v>-54.5</v>
      </c>
    </row>
    <row r="40" spans="1:66" s="35" customFormat="1" ht="13.5" customHeight="1" x14ac:dyDescent="0.25">
      <c r="A40" s="35">
        <v>1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63"/>
      <c r="R40" s="30"/>
      <c r="S40" s="30"/>
      <c r="T40" s="30"/>
      <c r="U40" s="30"/>
      <c r="V40" s="63"/>
      <c r="W40" s="63"/>
      <c r="X40" s="30"/>
      <c r="Y40" s="30"/>
      <c r="Z40" s="30"/>
      <c r="AA40" s="30"/>
      <c r="AB40" s="63"/>
      <c r="AC40" s="63"/>
      <c r="AD40" s="30"/>
      <c r="AE40" s="30"/>
      <c r="AF40" s="30"/>
      <c r="AG40" s="30"/>
      <c r="AH40" s="64"/>
      <c r="AI40" s="64"/>
      <c r="AJ40" s="30"/>
      <c r="AK40" s="30"/>
      <c r="AL40" s="64"/>
      <c r="AM40" s="64"/>
      <c r="AN40" s="30"/>
      <c r="AO40" s="30"/>
      <c r="AP40" s="64"/>
      <c r="AQ40" s="64"/>
      <c r="AR40" s="30"/>
      <c r="AS40" s="30"/>
      <c r="AT40" s="64"/>
      <c r="AU40" s="64"/>
      <c r="AV40" s="30"/>
      <c r="AW40" s="30"/>
      <c r="AX40" s="64"/>
      <c r="AY40" s="64"/>
      <c r="AZ40" s="30"/>
      <c r="BA40" s="30"/>
      <c r="BB40" s="64"/>
      <c r="BC40" s="64"/>
      <c r="BD40" s="30"/>
      <c r="BE40" s="30"/>
      <c r="BF40" s="30"/>
      <c r="BG40" s="30"/>
      <c r="BH40" s="30"/>
      <c r="BI40" s="30"/>
      <c r="BJ40" s="30"/>
      <c r="BK40" s="64"/>
      <c r="BL40"/>
      <c r="BM40"/>
      <c r="BN40" s="62" t="s">
        <v>195</v>
      </c>
    </row>
    <row r="41" spans="1:66" s="35" customFormat="1" ht="13.5" hidden="1" customHeight="1" x14ac:dyDescent="0.25"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63"/>
      <c r="R41" s="30"/>
      <c r="S41" s="30"/>
      <c r="T41" s="30"/>
      <c r="U41" s="30"/>
      <c r="V41" s="63"/>
      <c r="W41" s="63"/>
      <c r="X41" s="30"/>
      <c r="Y41" s="30"/>
      <c r="Z41" s="30"/>
      <c r="AA41" s="30"/>
      <c r="AB41" s="63"/>
      <c r="AC41" s="63"/>
      <c r="AD41" s="30"/>
      <c r="AE41" s="30"/>
      <c r="AF41" s="30"/>
      <c r="AG41" s="30"/>
      <c r="AH41" s="64"/>
      <c r="AI41" s="64"/>
      <c r="AJ41" s="30"/>
      <c r="AK41" s="30"/>
      <c r="AL41" s="64"/>
      <c r="AM41" s="64"/>
      <c r="AN41" s="30"/>
      <c r="AO41" s="30"/>
      <c r="AP41" s="64"/>
      <c r="AQ41" s="64"/>
      <c r="AR41" s="30"/>
      <c r="AS41" s="30"/>
      <c r="AT41" s="64"/>
      <c r="AU41" s="64"/>
      <c r="AV41" s="30"/>
      <c r="AW41" s="30"/>
      <c r="AX41" s="64"/>
      <c r="AY41" s="64"/>
      <c r="AZ41" s="30"/>
      <c r="BA41" s="30"/>
      <c r="BB41" s="64"/>
      <c r="BC41" s="64"/>
      <c r="BD41" s="30"/>
      <c r="BE41" s="30"/>
      <c r="BF41" s="30"/>
      <c r="BG41" s="30"/>
      <c r="BH41" s="30"/>
      <c r="BI41" s="30"/>
      <c r="BJ41" s="30"/>
      <c r="BK41" s="64"/>
      <c r="BL41"/>
      <c r="BM41"/>
      <c r="BN41" s="65"/>
    </row>
    <row r="42" spans="1:66" s="35" customFormat="1" ht="13.5" hidden="1" customHeight="1" x14ac:dyDescent="0.25"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63"/>
      <c r="R42" s="30"/>
      <c r="S42" s="30"/>
      <c r="T42" s="30"/>
      <c r="U42" s="30"/>
      <c r="V42" s="63"/>
      <c r="W42" s="63"/>
      <c r="X42" s="30"/>
      <c r="Y42" s="30"/>
      <c r="Z42" s="30"/>
      <c r="AA42" s="30"/>
      <c r="AB42" s="63"/>
      <c r="AC42" s="63"/>
      <c r="AD42" s="30"/>
      <c r="AE42" s="30"/>
      <c r="AF42" s="30"/>
      <c r="AG42" s="30"/>
      <c r="AH42" s="64"/>
      <c r="AI42" s="64"/>
      <c r="AJ42" s="30"/>
      <c r="AK42" s="30"/>
      <c r="AL42" s="64"/>
      <c r="AM42" s="64"/>
      <c r="AN42" s="30"/>
      <c r="AO42" s="30"/>
      <c r="AP42" s="64"/>
      <c r="AQ42" s="64"/>
      <c r="AR42" s="30"/>
      <c r="AS42" s="30"/>
      <c r="AT42" s="64"/>
      <c r="AU42" s="64"/>
      <c r="AV42" s="30"/>
      <c r="AW42" s="30"/>
      <c r="AX42" s="64"/>
      <c r="AY42" s="64"/>
      <c r="AZ42" s="30"/>
      <c r="BA42" s="30"/>
      <c r="BB42" s="64"/>
      <c r="BC42" s="64"/>
      <c r="BD42" s="30"/>
      <c r="BE42" s="30"/>
      <c r="BF42" s="30"/>
      <c r="BG42" s="30"/>
      <c r="BH42" s="30"/>
      <c r="BI42" s="30"/>
      <c r="BJ42" s="30"/>
      <c r="BK42" s="64"/>
      <c r="BL42"/>
      <c r="BM42"/>
      <c r="BN42" s="65"/>
    </row>
    <row r="43" spans="1:66" s="35" customFormat="1" ht="13.5" hidden="1" customHeight="1" x14ac:dyDescent="0.25"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63"/>
      <c r="R43" s="30"/>
      <c r="S43" s="30"/>
      <c r="T43" s="30"/>
      <c r="U43" s="30"/>
      <c r="V43" s="63"/>
      <c r="W43" s="63"/>
      <c r="X43" s="30"/>
      <c r="Y43" s="30"/>
      <c r="Z43" s="30"/>
      <c r="AA43" s="30"/>
      <c r="AB43" s="63"/>
      <c r="AC43" s="63"/>
      <c r="AD43" s="30"/>
      <c r="AE43" s="30"/>
      <c r="AF43" s="30"/>
      <c r="AG43" s="30"/>
      <c r="AH43" s="64"/>
      <c r="AI43" s="64"/>
      <c r="AJ43" s="30"/>
      <c r="AK43" s="30"/>
      <c r="AL43" s="64"/>
      <c r="AM43" s="64"/>
      <c r="AN43" s="30"/>
      <c r="AO43" s="30"/>
      <c r="AP43" s="64"/>
      <c r="AQ43" s="64"/>
      <c r="AR43" s="30"/>
      <c r="AS43" s="30"/>
      <c r="AT43" s="64"/>
      <c r="AU43" s="64"/>
      <c r="AV43" s="30"/>
      <c r="AW43" s="30"/>
      <c r="AX43" s="64"/>
      <c r="AY43" s="64"/>
      <c r="AZ43" s="30"/>
      <c r="BA43" s="30"/>
      <c r="BB43" s="64"/>
      <c r="BC43" s="64"/>
      <c r="BD43" s="30"/>
      <c r="BE43" s="30"/>
      <c r="BF43" s="30"/>
      <c r="BG43" s="30"/>
      <c r="BH43" s="30"/>
      <c r="BI43" s="30"/>
      <c r="BJ43" s="30"/>
      <c r="BK43" s="64"/>
      <c r="BL43"/>
      <c r="BM43"/>
      <c r="BN43" s="65"/>
    </row>
    <row r="44" spans="1:66" s="35" customFormat="1" ht="13.5" hidden="1" customHeight="1" x14ac:dyDescent="0.25"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63"/>
      <c r="R44" s="30"/>
      <c r="S44" s="30"/>
      <c r="T44" s="30"/>
      <c r="U44" s="30"/>
      <c r="V44" s="63"/>
      <c r="W44" s="63"/>
      <c r="X44" s="30"/>
      <c r="Y44" s="30"/>
      <c r="Z44" s="30"/>
      <c r="AA44" s="30"/>
      <c r="AB44" s="63"/>
      <c r="AC44" s="63"/>
      <c r="AD44" s="30"/>
      <c r="AE44" s="30"/>
      <c r="AF44" s="30"/>
      <c r="AG44" s="30"/>
      <c r="AH44" s="64"/>
      <c r="AI44" s="64"/>
      <c r="AJ44" s="30"/>
      <c r="AK44" s="30"/>
      <c r="AL44" s="64"/>
      <c r="AM44" s="64"/>
      <c r="AN44" s="30"/>
      <c r="AO44" s="30"/>
      <c r="AP44" s="64"/>
      <c r="AQ44" s="64"/>
      <c r="AR44" s="30"/>
      <c r="AS44" s="30"/>
      <c r="AT44" s="64"/>
      <c r="AU44" s="64"/>
      <c r="AV44" s="30"/>
      <c r="AW44" s="30"/>
      <c r="AX44" s="64"/>
      <c r="AY44" s="64"/>
      <c r="AZ44" s="30"/>
      <c r="BA44" s="30"/>
      <c r="BB44" s="64"/>
      <c r="BC44" s="64"/>
      <c r="BD44" s="30"/>
      <c r="BE44" s="30"/>
      <c r="BF44" s="30"/>
      <c r="BG44" s="30"/>
      <c r="BH44" s="30"/>
      <c r="BI44" s="30"/>
      <c r="BJ44" s="30"/>
      <c r="BK44" s="64"/>
      <c r="BL44"/>
      <c r="BM44"/>
      <c r="BN44" s="65"/>
    </row>
    <row r="45" spans="1:66" s="35" customFormat="1" ht="13.5" hidden="1" customHeight="1" x14ac:dyDescent="0.25"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63"/>
      <c r="R45" s="30"/>
      <c r="S45" s="30"/>
      <c r="T45" s="30"/>
      <c r="U45" s="30"/>
      <c r="V45" s="63"/>
      <c r="W45" s="63"/>
      <c r="X45" s="30"/>
      <c r="Y45" s="30"/>
      <c r="Z45" s="30"/>
      <c r="AA45" s="30"/>
      <c r="AB45" s="63"/>
      <c r="AC45" s="63"/>
      <c r="AD45" s="30"/>
      <c r="AE45" s="30"/>
      <c r="AF45" s="30"/>
      <c r="AG45" s="30"/>
      <c r="AH45" s="64"/>
      <c r="AI45" s="64"/>
      <c r="AJ45" s="30"/>
      <c r="AK45" s="30"/>
      <c r="AL45" s="64"/>
      <c r="AM45" s="64"/>
      <c r="AN45" s="30"/>
      <c r="AO45" s="30"/>
      <c r="AP45" s="64"/>
      <c r="AQ45" s="64"/>
      <c r="AR45" s="30"/>
      <c r="AS45" s="30"/>
      <c r="AT45" s="64"/>
      <c r="AU45" s="64"/>
      <c r="AV45" s="30"/>
      <c r="AW45" s="30"/>
      <c r="AX45" s="64"/>
      <c r="AY45" s="64"/>
      <c r="AZ45" s="30"/>
      <c r="BA45" s="30"/>
      <c r="BB45" s="64"/>
      <c r="BC45" s="64"/>
      <c r="BD45" s="30"/>
      <c r="BE45" s="30"/>
      <c r="BF45" s="30"/>
      <c r="BG45" s="30"/>
      <c r="BH45" s="30"/>
      <c r="BI45" s="30"/>
      <c r="BJ45" s="30"/>
      <c r="BK45" s="64"/>
      <c r="BL45"/>
      <c r="BM45"/>
      <c r="BN45" s="65"/>
    </row>
    <row r="46" spans="1:66" s="35" customFormat="1" ht="13.5" hidden="1" customHeight="1" x14ac:dyDescent="0.25"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63"/>
      <c r="R46" s="30"/>
      <c r="S46" s="30"/>
      <c r="T46" s="30"/>
      <c r="U46" s="30"/>
      <c r="V46" s="63"/>
      <c r="W46" s="63"/>
      <c r="X46" s="30"/>
      <c r="Y46" s="30"/>
      <c r="Z46" s="30"/>
      <c r="AA46" s="30"/>
      <c r="AB46" s="63"/>
      <c r="AC46" s="63"/>
      <c r="AD46" s="30"/>
      <c r="AE46" s="30"/>
      <c r="AF46" s="30"/>
      <c r="AG46" s="30"/>
      <c r="AH46" s="64"/>
      <c r="AI46" s="64"/>
      <c r="AJ46" s="30"/>
      <c r="AK46" s="30"/>
      <c r="AL46" s="64"/>
      <c r="AM46" s="64"/>
      <c r="AN46" s="30"/>
      <c r="AO46" s="30"/>
      <c r="AP46" s="64"/>
      <c r="AQ46" s="64"/>
      <c r="AR46" s="30"/>
      <c r="AS46" s="30"/>
      <c r="AT46" s="64"/>
      <c r="AU46" s="64"/>
      <c r="AV46" s="30"/>
      <c r="AW46" s="30"/>
      <c r="AX46" s="64"/>
      <c r="AY46" s="64"/>
      <c r="AZ46" s="30"/>
      <c r="BA46" s="30"/>
      <c r="BB46" s="64"/>
      <c r="BC46" s="64"/>
      <c r="BD46" s="30"/>
      <c r="BE46" s="30"/>
      <c r="BF46" s="30"/>
      <c r="BG46" s="30"/>
      <c r="BH46" s="30"/>
      <c r="BI46" s="30"/>
      <c r="BJ46" s="30"/>
      <c r="BK46" s="64"/>
      <c r="BL46"/>
      <c r="BM46"/>
      <c r="BN46" s="65"/>
    </row>
    <row r="47" spans="1:66" s="35" customFormat="1" ht="13.5" hidden="1" customHeight="1" x14ac:dyDescent="0.25"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63"/>
      <c r="R47" s="30"/>
      <c r="S47" s="30"/>
      <c r="T47" s="30"/>
      <c r="U47" s="30"/>
      <c r="V47" s="63"/>
      <c r="W47" s="63"/>
      <c r="X47" s="30"/>
      <c r="Y47" s="30"/>
      <c r="Z47" s="30"/>
      <c r="AA47" s="30"/>
      <c r="AB47" s="63"/>
      <c r="AC47" s="63"/>
      <c r="AD47" s="30"/>
      <c r="AE47" s="30"/>
      <c r="AF47" s="30"/>
      <c r="AG47" s="30"/>
      <c r="AH47" s="64"/>
      <c r="AI47" s="64"/>
      <c r="AJ47" s="30"/>
      <c r="AK47" s="30"/>
      <c r="AL47" s="64"/>
      <c r="AM47" s="64"/>
      <c r="AN47" s="30"/>
      <c r="AO47" s="30"/>
      <c r="AP47" s="64"/>
      <c r="AQ47" s="64"/>
      <c r="AR47" s="30"/>
      <c r="AS47" s="30"/>
      <c r="AT47" s="64"/>
      <c r="AU47" s="64"/>
      <c r="AV47" s="30"/>
      <c r="AW47" s="30"/>
      <c r="AX47" s="64"/>
      <c r="AY47" s="64"/>
      <c r="AZ47" s="30"/>
      <c r="BA47" s="30"/>
      <c r="BB47" s="64"/>
      <c r="BC47" s="64"/>
      <c r="BD47" s="30"/>
      <c r="BE47" s="30"/>
      <c r="BF47" s="30"/>
      <c r="BG47" s="30"/>
      <c r="BH47" s="30"/>
      <c r="BI47" s="30"/>
      <c r="BJ47" s="30"/>
      <c r="BK47" s="64"/>
      <c r="BL47"/>
      <c r="BM47"/>
      <c r="BN47" s="65"/>
    </row>
    <row r="48" spans="1:66" s="35" customFormat="1" ht="13.5" hidden="1" customHeight="1" x14ac:dyDescent="0.25"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63"/>
      <c r="R48" s="30"/>
      <c r="S48" s="30"/>
      <c r="T48" s="30"/>
      <c r="U48" s="30"/>
      <c r="V48" s="63"/>
      <c r="W48" s="63"/>
      <c r="X48" s="30"/>
      <c r="Y48" s="30"/>
      <c r="Z48" s="30"/>
      <c r="AA48" s="30"/>
      <c r="AB48" s="63"/>
      <c r="AC48" s="63"/>
      <c r="AD48" s="30"/>
      <c r="AE48" s="30"/>
      <c r="AF48" s="30"/>
      <c r="AG48" s="30"/>
      <c r="AH48" s="64"/>
      <c r="AI48" s="64"/>
      <c r="AJ48" s="30"/>
      <c r="AK48" s="30"/>
      <c r="AL48" s="64"/>
      <c r="AM48" s="64"/>
      <c r="AN48" s="30"/>
      <c r="AO48" s="30"/>
      <c r="AP48" s="64"/>
      <c r="AQ48" s="64"/>
      <c r="AR48" s="30"/>
      <c r="AS48" s="30"/>
      <c r="AT48" s="64"/>
      <c r="AU48" s="64"/>
      <c r="AV48" s="30"/>
      <c r="AW48" s="30"/>
      <c r="AX48" s="64"/>
      <c r="AY48" s="64"/>
      <c r="AZ48" s="30"/>
      <c r="BA48" s="30"/>
      <c r="BB48" s="64"/>
      <c r="BC48" s="64"/>
      <c r="BD48" s="30"/>
      <c r="BE48" s="30"/>
      <c r="BF48" s="30"/>
      <c r="BG48" s="30"/>
      <c r="BH48" s="30"/>
      <c r="BI48" s="30"/>
      <c r="BJ48" s="30"/>
      <c r="BK48" s="64"/>
      <c r="BL48"/>
      <c r="BM48"/>
      <c r="BN48" s="65"/>
    </row>
    <row r="49" spans="1:66" s="35" customFormat="1" ht="13.5" hidden="1" customHeight="1" x14ac:dyDescent="0.25"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63"/>
      <c r="R49" s="30"/>
      <c r="S49" s="30"/>
      <c r="T49" s="30"/>
      <c r="U49" s="30"/>
      <c r="V49" s="63"/>
      <c r="W49" s="63"/>
      <c r="X49" s="30"/>
      <c r="Y49" s="30"/>
      <c r="Z49" s="30"/>
      <c r="AA49" s="30"/>
      <c r="AB49" s="63"/>
      <c r="AC49" s="63"/>
      <c r="AD49" s="30"/>
      <c r="AE49" s="30"/>
      <c r="AF49" s="30"/>
      <c r="AG49" s="30"/>
      <c r="AH49" s="64"/>
      <c r="AI49" s="64"/>
      <c r="AJ49" s="30"/>
      <c r="AK49" s="30"/>
      <c r="AL49" s="64"/>
      <c r="AM49" s="64"/>
      <c r="AN49" s="30"/>
      <c r="AO49" s="30"/>
      <c r="AP49" s="64"/>
      <c r="AQ49" s="64"/>
      <c r="AR49" s="30"/>
      <c r="AS49" s="30"/>
      <c r="AT49" s="64"/>
      <c r="AU49" s="64"/>
      <c r="AV49" s="30"/>
      <c r="AW49" s="30"/>
      <c r="AX49" s="64"/>
      <c r="AY49" s="64"/>
      <c r="AZ49" s="30"/>
      <c r="BA49" s="30"/>
      <c r="BB49" s="64"/>
      <c r="BC49" s="64"/>
      <c r="BD49" s="30"/>
      <c r="BE49" s="30"/>
      <c r="BF49" s="30"/>
      <c r="BG49" s="30"/>
      <c r="BH49" s="30"/>
      <c r="BI49" s="30"/>
      <c r="BJ49" s="30"/>
      <c r="BK49" s="64"/>
      <c r="BL49"/>
      <c r="BM49"/>
      <c r="BN49" s="65"/>
    </row>
    <row r="50" spans="1:66" ht="13.5" hidden="1" customHeight="1" x14ac:dyDescent="0.25">
      <c r="Q50" s="63"/>
      <c r="V50" s="63"/>
      <c r="W50" s="63"/>
      <c r="AB50" s="63"/>
      <c r="AC50" s="63"/>
      <c r="AH50" s="64"/>
      <c r="AI50" s="64"/>
      <c r="AL50" s="64"/>
      <c r="AM50" s="64"/>
      <c r="AP50" s="64"/>
      <c r="AQ50" s="64"/>
      <c r="AT50" s="64"/>
      <c r="AU50" s="64"/>
      <c r="AX50" s="64"/>
      <c r="AY50" s="64"/>
      <c r="BB50" s="64"/>
      <c r="BC50" s="64"/>
      <c r="BK50" s="64"/>
      <c r="BL50"/>
      <c r="BM50"/>
      <c r="BN50"/>
    </row>
    <row r="51" spans="1:66" ht="13.5" hidden="1" customHeight="1" x14ac:dyDescent="0.25">
      <c r="Q51" s="63"/>
      <c r="V51" s="63"/>
      <c r="W51" s="63"/>
      <c r="AB51" s="63"/>
      <c r="AC51" s="63"/>
      <c r="AH51" s="64"/>
      <c r="AI51" s="64"/>
      <c r="AL51" s="64"/>
      <c r="AM51" s="64"/>
      <c r="AP51" s="64"/>
      <c r="AQ51" s="64"/>
      <c r="AT51" s="64"/>
      <c r="AU51" s="64"/>
      <c r="AX51" s="64"/>
      <c r="AY51" s="64"/>
      <c r="BB51" s="64"/>
      <c r="BC51" s="64"/>
      <c r="BK51" s="64"/>
      <c r="BL51"/>
      <c r="BM51"/>
      <c r="BN51"/>
    </row>
    <row r="52" spans="1:66" ht="13.5" customHeight="1" thickBot="1" x14ac:dyDescent="0.3">
      <c r="A52" s="30">
        <v>0</v>
      </c>
      <c r="Q52" s="63"/>
      <c r="V52" s="63"/>
      <c r="W52" s="63"/>
      <c r="AB52" s="63"/>
      <c r="AC52" s="63"/>
      <c r="AH52" s="64"/>
      <c r="AI52" s="64"/>
      <c r="AL52" s="64"/>
      <c r="AM52" s="64"/>
      <c r="AP52" s="64"/>
      <c r="AQ52" s="64"/>
      <c r="AT52" s="64"/>
      <c r="AU52" s="64"/>
      <c r="AX52" s="64"/>
      <c r="AY52" s="64"/>
      <c r="BB52" s="64"/>
      <c r="BC52" s="64"/>
      <c r="BK52" s="64"/>
      <c r="BL52"/>
      <c r="BM52"/>
      <c r="BN52"/>
    </row>
    <row r="53" spans="1:66" s="35" customFormat="1" ht="13.5" customHeight="1" thickBot="1" x14ac:dyDescent="0.3">
      <c r="A53" s="35">
        <v>1</v>
      </c>
      <c r="B53" s="35" t="s">
        <v>196</v>
      </c>
      <c r="C53" s="35" t="s">
        <v>197</v>
      </c>
      <c r="D53" s="35" t="s">
        <v>90</v>
      </c>
      <c r="G53" s="66" t="s">
        <v>90</v>
      </c>
      <c r="H53" s="66">
        <v>287</v>
      </c>
      <c r="I53" s="66">
        <v>312</v>
      </c>
      <c r="J53" s="66">
        <v>16795759</v>
      </c>
      <c r="K53" s="66">
        <v>16639594</v>
      </c>
      <c r="L53" s="55">
        <v>1.0093851448538949</v>
      </c>
      <c r="M53" s="54">
        <v>15267423.768327843</v>
      </c>
      <c r="N53" s="55">
        <v>1.1001043302958995</v>
      </c>
      <c r="O53" s="56">
        <v>1006042</v>
      </c>
      <c r="P53" s="54">
        <v>11276810</v>
      </c>
      <c r="Q53" s="54">
        <v>10984881</v>
      </c>
      <c r="R53" s="57">
        <v>1.0265755268536818</v>
      </c>
      <c r="S53" s="56">
        <v>10001675.16114231</v>
      </c>
      <c r="T53" s="55">
        <v>1.1274921269000757</v>
      </c>
      <c r="U53" s="56">
        <v>1076779</v>
      </c>
      <c r="V53" s="54">
        <v>33492016</v>
      </c>
      <c r="W53" s="54">
        <v>37206200</v>
      </c>
      <c r="X53" s="57">
        <v>0.90017298192236783</v>
      </c>
      <c r="Y53" s="56">
        <v>35637992.808062501</v>
      </c>
      <c r="Z53" s="55">
        <v>0.93978401590627714</v>
      </c>
      <c r="AA53" s="56">
        <v>3489966</v>
      </c>
      <c r="AB53" s="54">
        <v>9965694</v>
      </c>
      <c r="AC53" s="54">
        <v>9633131</v>
      </c>
      <c r="AD53" s="57">
        <v>1.0345228358256522</v>
      </c>
      <c r="AE53" s="56">
        <v>6496718.3000000007</v>
      </c>
      <c r="AF53" s="55">
        <v>1.5339581523797945</v>
      </c>
      <c r="AG53" s="56">
        <v>4595725</v>
      </c>
      <c r="AH53" s="58">
        <v>13032.5</v>
      </c>
      <c r="AI53" s="58">
        <v>11721.5</v>
      </c>
      <c r="AJ53" s="57">
        <v>1.1118457535298383</v>
      </c>
      <c r="AK53" s="59">
        <v>868</v>
      </c>
      <c r="AL53" s="58">
        <v>3159</v>
      </c>
      <c r="AM53" s="58">
        <v>3085.5</v>
      </c>
      <c r="AN53" s="57">
        <v>1.0238210986874088</v>
      </c>
      <c r="AO53" s="59">
        <v>109.5</v>
      </c>
      <c r="AP53" s="58">
        <v>3503.5</v>
      </c>
      <c r="AQ53" s="58">
        <v>3216</v>
      </c>
      <c r="AR53" s="57">
        <v>1.0893967661691542</v>
      </c>
      <c r="AS53" s="59">
        <v>434</v>
      </c>
      <c r="AT53" s="58">
        <v>1495.5</v>
      </c>
      <c r="AU53" s="58">
        <v>1314</v>
      </c>
      <c r="AV53" s="57">
        <v>1.1381278538812785</v>
      </c>
      <c r="AW53" s="59">
        <v>113.5</v>
      </c>
      <c r="AX53" s="58">
        <v>1747</v>
      </c>
      <c r="AY53" s="58">
        <v>1607</v>
      </c>
      <c r="AZ53" s="57">
        <v>1.0871188550093343</v>
      </c>
      <c r="BA53" s="59">
        <v>181.5</v>
      </c>
      <c r="BB53" s="58">
        <v>1811.5</v>
      </c>
      <c r="BC53" s="58">
        <v>1224</v>
      </c>
      <c r="BD53" s="57">
        <v>1.479983660130719</v>
      </c>
      <c r="BE53" s="59">
        <v>251.5</v>
      </c>
      <c r="BF53" s="58">
        <v>1316</v>
      </c>
      <c r="BG53" s="58">
        <v>1275</v>
      </c>
      <c r="BH53" s="57">
        <v>1.0321568627450981</v>
      </c>
      <c r="BI53" s="59">
        <v>-222</v>
      </c>
      <c r="BJ53" s="57">
        <v>0.61220026855937082</v>
      </c>
      <c r="BK53" s="58">
        <v>3581</v>
      </c>
      <c r="BL53" s="60">
        <v>2750</v>
      </c>
      <c r="BM53" s="61">
        <v>1.3021818181818181</v>
      </c>
      <c r="BN53" s="59">
        <v>-1272</v>
      </c>
    </row>
    <row r="54" spans="1:66" s="35" customFormat="1" ht="13.5" customHeight="1" thickBot="1" x14ac:dyDescent="0.3">
      <c r="A54" s="35">
        <v>0</v>
      </c>
      <c r="B54" s="35" t="s">
        <v>198</v>
      </c>
      <c r="C54" s="35" t="s">
        <v>199</v>
      </c>
      <c r="D54" s="35" t="s">
        <v>92</v>
      </c>
      <c r="G54" s="66" t="s">
        <v>92</v>
      </c>
      <c r="H54" s="66">
        <v>268</v>
      </c>
      <c r="I54" s="66">
        <v>252</v>
      </c>
      <c r="J54" s="66">
        <v>10006098</v>
      </c>
      <c r="K54" s="66">
        <v>11569078</v>
      </c>
      <c r="L54" s="55">
        <v>0.86490021071687817</v>
      </c>
      <c r="M54" s="54">
        <v>12537892.740036225</v>
      </c>
      <c r="N54" s="55">
        <v>0.79806855964306889</v>
      </c>
      <c r="O54" s="56">
        <v>200649</v>
      </c>
      <c r="P54" s="54">
        <v>6751992</v>
      </c>
      <c r="Q54" s="54">
        <v>8034831</v>
      </c>
      <c r="R54" s="57">
        <v>0.84034026353510116</v>
      </c>
      <c r="S54" s="56">
        <v>8254766.3583423896</v>
      </c>
      <c r="T54" s="55">
        <v>0.81795070955295257</v>
      </c>
      <c r="U54" s="56">
        <v>348243</v>
      </c>
      <c r="V54" s="54">
        <v>20749684</v>
      </c>
      <c r="W54" s="54">
        <v>22638606</v>
      </c>
      <c r="X54" s="57">
        <v>0.91656191198344983</v>
      </c>
      <c r="Y54" s="56">
        <v>27745363.662201345</v>
      </c>
      <c r="Z54" s="55">
        <v>0.74786130946512519</v>
      </c>
      <c r="AA54" s="56">
        <v>2467196</v>
      </c>
      <c r="AB54" s="54">
        <v>5074953</v>
      </c>
      <c r="AC54" s="54">
        <v>4669879</v>
      </c>
      <c r="AD54" s="57">
        <v>1.0867418620482459</v>
      </c>
      <c r="AE54" s="56">
        <v>5042731.7552399999</v>
      </c>
      <c r="AF54" s="55">
        <v>1.0063896408383251</v>
      </c>
      <c r="AG54" s="56">
        <v>2327359</v>
      </c>
      <c r="AH54" s="58">
        <v>8140.5</v>
      </c>
      <c r="AI54" s="58">
        <v>7912.5</v>
      </c>
      <c r="AJ54" s="57">
        <v>1.0288151658767772</v>
      </c>
      <c r="AK54" s="59">
        <v>390</v>
      </c>
      <c r="AL54" s="58">
        <v>1825</v>
      </c>
      <c r="AM54" s="58">
        <v>1915.5</v>
      </c>
      <c r="AN54" s="57">
        <v>0.95275385016966851</v>
      </c>
      <c r="AO54" s="59">
        <v>-10.5</v>
      </c>
      <c r="AP54" s="58">
        <v>2090.5</v>
      </c>
      <c r="AQ54" s="58">
        <v>2075.5</v>
      </c>
      <c r="AR54" s="57">
        <v>1.0072271741748977</v>
      </c>
      <c r="AS54" s="59">
        <v>94.5</v>
      </c>
      <c r="AT54" s="58">
        <v>825.5</v>
      </c>
      <c r="AU54" s="58">
        <v>969</v>
      </c>
      <c r="AV54" s="57">
        <v>0.85190918472652222</v>
      </c>
      <c r="AW54" s="59">
        <v>19</v>
      </c>
      <c r="AX54" s="58">
        <v>1053.5</v>
      </c>
      <c r="AY54" s="58">
        <v>902.5</v>
      </c>
      <c r="AZ54" s="57">
        <v>1.1673130193905816</v>
      </c>
      <c r="BA54" s="59">
        <v>196.5</v>
      </c>
      <c r="BB54" s="58">
        <v>1390</v>
      </c>
      <c r="BC54" s="58">
        <v>1012</v>
      </c>
      <c r="BD54" s="57">
        <v>1.3735177865612649</v>
      </c>
      <c r="BE54" s="59">
        <v>216.5</v>
      </c>
      <c r="BF54" s="58">
        <v>956</v>
      </c>
      <c r="BG54" s="58">
        <v>1038</v>
      </c>
      <c r="BH54" s="57">
        <v>0.92100192678227355</v>
      </c>
      <c r="BI54" s="59">
        <v>-126</v>
      </c>
      <c r="BJ54" s="57">
        <v>0.59842761501136299</v>
      </c>
      <c r="BK54" s="58">
        <v>1637</v>
      </c>
      <c r="BL54" s="60">
        <v>1475</v>
      </c>
      <c r="BM54" s="61">
        <v>1.1098305084745763</v>
      </c>
      <c r="BN54" s="59">
        <v>-343</v>
      </c>
    </row>
    <row r="55" spans="1:66" s="35" customFormat="1" ht="13.5" customHeight="1" thickBot="1" x14ac:dyDescent="0.3">
      <c r="A55" s="35">
        <v>1</v>
      </c>
      <c r="B55" s="35" t="s">
        <v>200</v>
      </c>
      <c r="C55" s="35" t="s">
        <v>201</v>
      </c>
      <c r="D55" s="35" t="s">
        <v>91</v>
      </c>
      <c r="G55" s="66" t="s">
        <v>91</v>
      </c>
      <c r="H55" s="66">
        <v>234</v>
      </c>
      <c r="I55" s="66">
        <v>248</v>
      </c>
      <c r="J55" s="66">
        <v>11433588</v>
      </c>
      <c r="K55" s="66">
        <v>11720661</v>
      </c>
      <c r="L55" s="55">
        <v>0.97550709810649761</v>
      </c>
      <c r="M55" s="54">
        <v>13347806.519054597</v>
      </c>
      <c r="N55" s="55">
        <v>0.85658928181780547</v>
      </c>
      <c r="O55" s="56">
        <v>64257</v>
      </c>
      <c r="P55" s="54">
        <v>6827936</v>
      </c>
      <c r="Q55" s="54">
        <v>7096016</v>
      </c>
      <c r="R55" s="57">
        <v>0.96222105474395769</v>
      </c>
      <c r="S55" s="56">
        <v>8262943.7623854289</v>
      </c>
      <c r="T55" s="55">
        <v>0.8263321397734944</v>
      </c>
      <c r="U55" s="56">
        <v>273415</v>
      </c>
      <c r="V55" s="54">
        <v>34768837</v>
      </c>
      <c r="W55" s="54">
        <v>35391649</v>
      </c>
      <c r="X55" s="57">
        <v>0.98240228930841844</v>
      </c>
      <c r="Y55" s="56">
        <v>34223502.441304937</v>
      </c>
      <c r="Z55" s="55">
        <v>1.0159345046472184</v>
      </c>
      <c r="AA55" s="56">
        <v>3284102</v>
      </c>
      <c r="AB55" s="54">
        <v>9186663</v>
      </c>
      <c r="AC55" s="54">
        <v>9137429</v>
      </c>
      <c r="AD55" s="57">
        <v>1.0053881677220147</v>
      </c>
      <c r="AE55" s="56">
        <v>6494819.4000000004</v>
      </c>
      <c r="AF55" s="55">
        <v>1.4144601157039101</v>
      </c>
      <c r="AG55" s="56">
        <v>4269584</v>
      </c>
      <c r="AH55" s="58">
        <v>9094.5</v>
      </c>
      <c r="AI55" s="58">
        <v>8432.5</v>
      </c>
      <c r="AJ55" s="57">
        <v>1.0785057812036762</v>
      </c>
      <c r="AK55" s="59">
        <v>9.5</v>
      </c>
      <c r="AL55" s="58">
        <v>2299.5</v>
      </c>
      <c r="AM55" s="58">
        <v>2467.5</v>
      </c>
      <c r="AN55" s="57">
        <v>0.93191489361702129</v>
      </c>
      <c r="AO55" s="59">
        <v>-91</v>
      </c>
      <c r="AP55" s="58">
        <v>2309</v>
      </c>
      <c r="AQ55" s="58">
        <v>2187.5</v>
      </c>
      <c r="AR55" s="57">
        <v>1.0555428571428571</v>
      </c>
      <c r="AS55" s="59">
        <v>-52</v>
      </c>
      <c r="AT55" s="58">
        <v>704</v>
      </c>
      <c r="AU55" s="58">
        <v>670.5</v>
      </c>
      <c r="AV55" s="57">
        <v>1.0499627143922445</v>
      </c>
      <c r="AW55" s="59">
        <v>49.5</v>
      </c>
      <c r="AX55" s="58">
        <v>1179.5</v>
      </c>
      <c r="AY55" s="58">
        <v>1001.5</v>
      </c>
      <c r="AZ55" s="57">
        <v>1.1777333999001498</v>
      </c>
      <c r="BA55" s="59">
        <v>98</v>
      </c>
      <c r="BB55" s="58">
        <v>1295.5</v>
      </c>
      <c r="BC55" s="58">
        <v>766.5</v>
      </c>
      <c r="BD55" s="57">
        <v>1.6901500326157861</v>
      </c>
      <c r="BE55" s="59">
        <v>124.5</v>
      </c>
      <c r="BF55" s="58">
        <v>1307</v>
      </c>
      <c r="BG55" s="58">
        <v>1339</v>
      </c>
      <c r="BH55" s="57">
        <v>0.97610156833457806</v>
      </c>
      <c r="BI55" s="59">
        <v>-119.5</v>
      </c>
      <c r="BJ55" s="57">
        <v>0.65044807301116059</v>
      </c>
      <c r="BK55" s="58">
        <v>1585</v>
      </c>
      <c r="BL55" s="60">
        <v>1266</v>
      </c>
      <c r="BM55" s="61">
        <v>1.2519747235387046</v>
      </c>
      <c r="BN55" s="59">
        <v>20.5</v>
      </c>
    </row>
    <row r="56" spans="1:66" customFormat="1" ht="13.5" customHeight="1" thickBot="1" x14ac:dyDescent="0.3">
      <c r="A56" s="35">
        <v>0</v>
      </c>
      <c r="B56" s="35" t="s">
        <v>202</v>
      </c>
      <c r="C56" s="35" t="s">
        <v>203</v>
      </c>
      <c r="D56" s="35" t="s">
        <v>93</v>
      </c>
      <c r="G56" s="67" t="s">
        <v>93</v>
      </c>
      <c r="H56" s="66">
        <v>231</v>
      </c>
      <c r="I56" s="66">
        <v>221</v>
      </c>
      <c r="J56" s="66">
        <v>10122918</v>
      </c>
      <c r="K56" s="66">
        <v>11426270</v>
      </c>
      <c r="L56" s="55">
        <v>0.88593372990485963</v>
      </c>
      <c r="M56" s="54">
        <v>11849476.972581336</v>
      </c>
      <c r="N56" s="55">
        <v>0.8542923897336191</v>
      </c>
      <c r="O56" s="56">
        <v>1307581</v>
      </c>
      <c r="P56" s="54">
        <v>6528815</v>
      </c>
      <c r="Q56" s="54">
        <v>7798238</v>
      </c>
      <c r="R56" s="57">
        <v>0.83721668920594627</v>
      </c>
      <c r="S56" s="56">
        <v>7650614.7181298779</v>
      </c>
      <c r="T56" s="55">
        <v>0.85337129636504672</v>
      </c>
      <c r="U56" s="56">
        <v>1044214</v>
      </c>
      <c r="V56" s="54">
        <v>22872550</v>
      </c>
      <c r="W56" s="54">
        <v>21699480</v>
      </c>
      <c r="X56" s="57">
        <v>1.0540598207883323</v>
      </c>
      <c r="Y56" s="56">
        <v>27819141.088431224</v>
      </c>
      <c r="Z56" s="55">
        <v>0.82218749771220301</v>
      </c>
      <c r="AA56" s="56">
        <v>3690113</v>
      </c>
      <c r="AB56" s="54">
        <v>5163167</v>
      </c>
      <c r="AC56" s="54">
        <v>6266524</v>
      </c>
      <c r="AD56" s="57">
        <v>0.82392838517813061</v>
      </c>
      <c r="AE56" s="56">
        <v>6558912.8000000007</v>
      </c>
      <c r="AF56" s="55">
        <v>0.78719860401254294</v>
      </c>
      <c r="AG56" s="56">
        <v>2641401</v>
      </c>
      <c r="AH56" s="58">
        <v>7590</v>
      </c>
      <c r="AI56" s="58">
        <v>8110.5</v>
      </c>
      <c r="AJ56" s="57">
        <v>0.93582393194007762</v>
      </c>
      <c r="AK56" s="59">
        <v>1055</v>
      </c>
      <c r="AL56" s="58">
        <v>1554</v>
      </c>
      <c r="AM56" s="58">
        <v>2054.5</v>
      </c>
      <c r="AN56" s="57">
        <v>0.75638841567291315</v>
      </c>
      <c r="AO56" s="59">
        <v>138.5</v>
      </c>
      <c r="AP56" s="58">
        <v>2100.5</v>
      </c>
      <c r="AQ56" s="58">
        <v>2225</v>
      </c>
      <c r="AR56" s="57">
        <v>0.94404494382022475</v>
      </c>
      <c r="AS56" s="59">
        <v>386</v>
      </c>
      <c r="AT56" s="58">
        <v>925</v>
      </c>
      <c r="AU56" s="58">
        <v>1020.5</v>
      </c>
      <c r="AV56" s="57">
        <v>0.90641842234198922</v>
      </c>
      <c r="AW56" s="59">
        <v>124</v>
      </c>
      <c r="AX56" s="58">
        <v>991</v>
      </c>
      <c r="AY56" s="58">
        <v>1083</v>
      </c>
      <c r="AZ56" s="57">
        <v>0.91505078485687907</v>
      </c>
      <c r="BA56" s="59">
        <v>223.5</v>
      </c>
      <c r="BB56" s="58">
        <v>1074.5</v>
      </c>
      <c r="BC56" s="58">
        <v>808.5</v>
      </c>
      <c r="BD56" s="57">
        <v>1.329004329004329</v>
      </c>
      <c r="BE56" s="59">
        <v>234.5</v>
      </c>
      <c r="BF56" s="58"/>
      <c r="BG56" s="58">
        <v>919</v>
      </c>
      <c r="BH56" s="57">
        <v>0</v>
      </c>
      <c r="BI56" s="59">
        <v>-51.5</v>
      </c>
      <c r="BJ56" s="57">
        <v>0.48148880105401842</v>
      </c>
      <c r="BK56" s="58">
        <v>1612</v>
      </c>
      <c r="BL56" s="60">
        <v>1657</v>
      </c>
      <c r="BM56" s="61">
        <v>0.97284248642124316</v>
      </c>
    </row>
    <row r="57" spans="1:66" customFormat="1" ht="13.5" customHeight="1" thickBot="1" x14ac:dyDescent="0.3">
      <c r="A57" s="35"/>
      <c r="B57" s="35"/>
      <c r="C57" s="35"/>
      <c r="D57" s="35"/>
      <c r="G57" s="67"/>
      <c r="H57" s="66"/>
      <c r="J57" s="66"/>
      <c r="K57" s="66"/>
      <c r="L57" s="55"/>
      <c r="M57" s="54"/>
      <c r="N57" s="55"/>
      <c r="O57" s="56"/>
      <c r="P57" s="54"/>
      <c r="U57" s="56"/>
      <c r="V57" s="54"/>
      <c r="AA57" s="56"/>
      <c r="AB57" s="54"/>
      <c r="AG57" s="56"/>
      <c r="AH57" s="58"/>
      <c r="AI57" s="58"/>
      <c r="AJ57" s="57"/>
      <c r="AK57" s="59"/>
      <c r="AL57" s="58"/>
      <c r="AM57" s="58"/>
      <c r="AN57" s="57"/>
      <c r="AO57" s="59"/>
      <c r="AP57" s="58"/>
      <c r="AQ57" s="58"/>
      <c r="AR57" s="57"/>
      <c r="AS57" s="59"/>
      <c r="AT57" s="58"/>
      <c r="AU57" s="58"/>
      <c r="AV57" s="57"/>
      <c r="AW57" s="59"/>
      <c r="AX57" s="58"/>
      <c r="AY57" s="58"/>
      <c r="AZ57" s="57"/>
      <c r="BA57" s="59"/>
      <c r="BB57" s="58"/>
      <c r="BC57" s="58"/>
      <c r="BD57" s="57"/>
      <c r="BE57" s="59"/>
      <c r="BF57" s="58"/>
      <c r="BG57" s="58"/>
      <c r="BH57" s="57"/>
      <c r="BI57" s="59"/>
      <c r="BJ57" s="57"/>
      <c r="BK57" s="58"/>
      <c r="BL57" s="60"/>
      <c r="BM57" s="61"/>
    </row>
    <row r="58" spans="1:66" s="35" customFormat="1" ht="13.5" customHeight="1" x14ac:dyDescent="0.25">
      <c r="A58" s="35" t="e">
        <v>#REF!</v>
      </c>
      <c r="B58" s="35" t="s">
        <v>204</v>
      </c>
      <c r="C58" s="35" t="s">
        <v>205</v>
      </c>
      <c r="D58" s="35" t="s">
        <v>206</v>
      </c>
      <c r="G58" s="68" t="s">
        <v>206</v>
      </c>
      <c r="H58" s="69">
        <v>1020</v>
      </c>
      <c r="I58" s="69">
        <v>1033</v>
      </c>
      <c r="J58" s="69">
        <v>48358363</v>
      </c>
      <c r="K58" s="66">
        <v>51355618</v>
      </c>
      <c r="L58" s="55">
        <v>0.94163725183873748</v>
      </c>
      <c r="M58" s="70">
        <v>53002600</v>
      </c>
      <c r="N58" s="71">
        <v>0.91237718527015654</v>
      </c>
      <c r="O58" s="56">
        <v>2578529</v>
      </c>
      <c r="P58" s="70">
        <v>31385553</v>
      </c>
      <c r="Q58" s="54">
        <v>33913981</v>
      </c>
      <c r="R58" s="57">
        <v>0.92544585078348662</v>
      </c>
      <c r="S58" s="72">
        <v>34170000.000000007</v>
      </c>
      <c r="T58" s="71">
        <v>0.91851194029850725</v>
      </c>
      <c r="U58" s="56">
        <v>2742651</v>
      </c>
      <c r="V58" s="70">
        <v>111883087</v>
      </c>
      <c r="W58" s="54">
        <v>116935950</v>
      </c>
      <c r="X58" s="57">
        <v>0.95678948176330714</v>
      </c>
      <c r="Y58" s="72">
        <v>125426000.00000001</v>
      </c>
      <c r="Z58" s="71">
        <v>0.89202467590451728</v>
      </c>
      <c r="AA58" s="56">
        <v>12931377</v>
      </c>
      <c r="AB58" s="70">
        <v>29390477</v>
      </c>
      <c r="AC58" s="54">
        <v>29706980</v>
      </c>
      <c r="AD58" s="57">
        <v>0.98934583724094471</v>
      </c>
      <c r="AE58" s="72">
        <v>24593182.255240005</v>
      </c>
      <c r="AF58" s="71">
        <v>1.1950660428964148</v>
      </c>
      <c r="AG58" s="56">
        <v>13834069</v>
      </c>
      <c r="AH58" s="58">
        <v>37857.5</v>
      </c>
      <c r="AI58" s="58">
        <v>36177</v>
      </c>
      <c r="AJ58" s="57">
        <v>1.046452165740664</v>
      </c>
      <c r="AK58" s="59">
        <v>2322.5</v>
      </c>
      <c r="AL58" s="58">
        <v>8837.5</v>
      </c>
      <c r="AM58" s="58">
        <v>9523</v>
      </c>
      <c r="AN58" s="57">
        <v>0.92801638139241838</v>
      </c>
      <c r="AO58" s="59">
        <v>146.5</v>
      </c>
      <c r="AP58" s="58">
        <v>10003.5</v>
      </c>
      <c r="AQ58" s="58">
        <v>9704</v>
      </c>
      <c r="AR58" s="57">
        <v>1.030863561417972</v>
      </c>
      <c r="AS58" s="59">
        <v>862.5</v>
      </c>
      <c r="AT58" s="58">
        <v>3950</v>
      </c>
      <c r="AU58" s="58">
        <v>3974</v>
      </c>
      <c r="AV58" s="57">
        <v>0.99396074484146957</v>
      </c>
      <c r="AW58" s="59">
        <v>306</v>
      </c>
      <c r="AX58" s="58">
        <v>4971</v>
      </c>
      <c r="AY58" s="58">
        <v>4594</v>
      </c>
      <c r="AZ58" s="57">
        <v>1.0820635611667393</v>
      </c>
      <c r="BA58" s="59">
        <v>699.5</v>
      </c>
      <c r="BB58" s="58">
        <v>5571.5</v>
      </c>
      <c r="BC58" s="58">
        <v>3811</v>
      </c>
      <c r="BD58" s="57">
        <v>1.4619522435056416</v>
      </c>
      <c r="BE58" s="59">
        <v>827</v>
      </c>
      <c r="BF58" s="58">
        <v>4524</v>
      </c>
      <c r="BG58" s="58">
        <v>4571</v>
      </c>
      <c r="BH58" s="57">
        <v>0.98971778604244143</v>
      </c>
      <c r="BI58" s="59">
        <v>-519</v>
      </c>
      <c r="BJ58" s="57">
        <v>0.61718285676550222</v>
      </c>
      <c r="BK58" s="58">
        <v>8415</v>
      </c>
      <c r="BL58" s="60">
        <v>7148</v>
      </c>
      <c r="BM58" s="61">
        <v>1.177252378287633</v>
      </c>
      <c r="BN58" s="59">
        <v>-1689.5</v>
      </c>
    </row>
    <row r="59" spans="1:66" s="35" customFormat="1" ht="13.5" customHeight="1" x14ac:dyDescent="0.25">
      <c r="E59" s="73"/>
      <c r="F59" s="73"/>
      <c r="G59" s="74" t="s">
        <v>207</v>
      </c>
      <c r="H59" s="74"/>
      <c r="I59" s="74"/>
      <c r="J59" s="74"/>
      <c r="K59" s="74"/>
      <c r="L59" s="74"/>
      <c r="M59" s="74"/>
      <c r="N59" s="74"/>
      <c r="O59" s="74"/>
      <c r="P59" s="75">
        <v>382750.64634146343</v>
      </c>
      <c r="Q59" s="75">
        <v>429290.89873417723</v>
      </c>
      <c r="R59" s="76">
        <v>0.89158807575482246</v>
      </c>
      <c r="S59" s="76"/>
      <c r="T59" s="76"/>
      <c r="U59" s="76"/>
      <c r="V59" s="75">
        <v>1364427.8902439023</v>
      </c>
      <c r="W59" s="75">
        <v>1480201.8987341772</v>
      </c>
      <c r="X59" s="76">
        <v>0.92178498852806412</v>
      </c>
      <c r="Y59" s="76"/>
      <c r="Z59" s="76"/>
      <c r="AA59" s="76"/>
      <c r="AB59" s="75">
        <v>358420.45121951221</v>
      </c>
      <c r="AC59" s="75">
        <v>376037.72151898732</v>
      </c>
      <c r="AD59" s="76">
        <v>0.95315025782969076</v>
      </c>
      <c r="AE59" s="76"/>
      <c r="AF59" s="76"/>
      <c r="AG59" s="76"/>
      <c r="AH59" s="75">
        <v>461.67682926829269</v>
      </c>
      <c r="AI59" s="75">
        <v>457.9367088607595</v>
      </c>
      <c r="AJ59" s="76">
        <v>1.0081673304086884</v>
      </c>
      <c r="AK59" s="76"/>
      <c r="AL59" s="75">
        <v>107.77439024390245</v>
      </c>
      <c r="AM59" s="75">
        <v>120.54430379746836</v>
      </c>
      <c r="AN59" s="76">
        <v>0.89406456256098843</v>
      </c>
      <c r="AO59" s="76"/>
      <c r="AP59" s="75">
        <v>121.9939024390244</v>
      </c>
      <c r="AQ59" s="75">
        <v>122.83544303797468</v>
      </c>
      <c r="AR59" s="76">
        <v>0.99314904087829015</v>
      </c>
      <c r="AS59" s="76"/>
      <c r="AT59" s="75">
        <v>48.170731707317074</v>
      </c>
      <c r="AU59" s="75">
        <v>50.303797468354432</v>
      </c>
      <c r="AV59" s="76">
        <v>0.9575963273472694</v>
      </c>
      <c r="AW59" s="76"/>
      <c r="AX59" s="75">
        <v>60.621951219512198</v>
      </c>
      <c r="AY59" s="75">
        <v>58.151898734177216</v>
      </c>
      <c r="AZ59" s="76">
        <v>1.0424758699045416</v>
      </c>
      <c r="BA59" s="76"/>
      <c r="BB59" s="75">
        <v>67.945121951219505</v>
      </c>
      <c r="BC59" s="75">
        <v>48.240506329113927</v>
      </c>
      <c r="BD59" s="76">
        <v>1.4084661858164105</v>
      </c>
      <c r="BE59" s="76"/>
      <c r="BF59" s="75">
        <v>55.170731707317074</v>
      </c>
      <c r="BG59" s="75">
        <v>57.860759493670884</v>
      </c>
      <c r="BH59" s="76">
        <v>0.95350859874820593</v>
      </c>
      <c r="BI59" s="76"/>
      <c r="BJ59" s="77"/>
      <c r="BK59" s="75">
        <v>102.6219512195122</v>
      </c>
      <c r="BL59" s="75">
        <v>90.481012658227854</v>
      </c>
      <c r="BM59" s="76">
        <v>1.1341821693258902</v>
      </c>
      <c r="BN59" s="78"/>
    </row>
    <row r="60" spans="1:66" ht="13.5" customHeight="1" x14ac:dyDescent="0.25">
      <c r="E60"/>
      <c r="F60"/>
      <c r="P60" s="79">
        <v>82</v>
      </c>
      <c r="R60" s="79">
        <v>79</v>
      </c>
      <c r="S60" s="79"/>
      <c r="T60" s="79"/>
      <c r="U60" s="79"/>
    </row>
    <row r="61" spans="1:66" ht="12.75" customHeight="1" x14ac:dyDescent="0.25">
      <c r="E61"/>
      <c r="F61"/>
    </row>
    <row r="62" spans="1:66" ht="12.75" customHeight="1" x14ac:dyDescent="0.25">
      <c r="E62"/>
      <c r="F62"/>
    </row>
    <row r="64" spans="1:66" ht="13.5" customHeight="1" x14ac:dyDescent="0.15">
      <c r="G64" s="104" t="s">
        <v>208</v>
      </c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</row>
    <row r="65" spans="7:33" ht="23.25" customHeight="1" x14ac:dyDescent="0.15">
      <c r="G65" s="80"/>
      <c r="H65" s="80"/>
      <c r="I65" s="80"/>
      <c r="J65" s="81" t="s">
        <v>209</v>
      </c>
      <c r="K65" s="82" t="s">
        <v>210</v>
      </c>
      <c r="L65" s="83" t="s">
        <v>211</v>
      </c>
      <c r="M65" s="84"/>
      <c r="N65" s="84"/>
      <c r="O65" s="84"/>
      <c r="P65" s="81" t="s">
        <v>212</v>
      </c>
      <c r="Q65" s="82" t="s">
        <v>210</v>
      </c>
      <c r="R65" s="83" t="s">
        <v>211</v>
      </c>
      <c r="S65" s="84"/>
      <c r="T65" s="84"/>
      <c r="U65" s="84"/>
      <c r="V65" s="81" t="s">
        <v>213</v>
      </c>
      <c r="W65" s="82" t="s">
        <v>210</v>
      </c>
      <c r="X65" s="83" t="s">
        <v>211</v>
      </c>
      <c r="Y65" s="84"/>
      <c r="Z65" s="84"/>
      <c r="AA65" s="84"/>
      <c r="AB65" s="81" t="s">
        <v>214</v>
      </c>
      <c r="AC65" s="82" t="s">
        <v>210</v>
      </c>
      <c r="AD65" s="83" t="s">
        <v>211</v>
      </c>
    </row>
    <row r="66" spans="7:33" s="35" customFormat="1" ht="13.5" customHeight="1" x14ac:dyDescent="0.15">
      <c r="G66" s="85" t="s">
        <v>90</v>
      </c>
      <c r="H66" s="85"/>
      <c r="I66" s="85"/>
      <c r="J66" s="86">
        <v>15267423.768327843</v>
      </c>
      <c r="K66" s="54">
        <v>16795759</v>
      </c>
      <c r="L66" s="87">
        <v>1.1001043302958995</v>
      </c>
      <c r="M66" s="30"/>
      <c r="N66" s="30"/>
      <c r="O66" s="30"/>
      <c r="P66" s="86">
        <v>10001675.16114231</v>
      </c>
      <c r="Q66" s="54">
        <v>11276810</v>
      </c>
      <c r="R66" s="87">
        <v>1.1274921269000757</v>
      </c>
      <c r="S66" s="30"/>
      <c r="T66" s="30"/>
      <c r="U66" s="30"/>
      <c r="V66" s="86">
        <v>35637992.808062501</v>
      </c>
      <c r="W66" s="54">
        <v>33492016</v>
      </c>
      <c r="X66" s="87">
        <v>0.93978401590627714</v>
      </c>
      <c r="Y66" s="30"/>
      <c r="Z66" s="30"/>
      <c r="AA66" s="30"/>
      <c r="AB66" s="54">
        <v>6496718.3000000007</v>
      </c>
      <c r="AC66" s="54">
        <v>9965694</v>
      </c>
      <c r="AD66" s="88">
        <v>1.5339581523797945</v>
      </c>
      <c r="AE66" s="30"/>
      <c r="AF66" s="30"/>
      <c r="AG66" s="30"/>
    </row>
    <row r="67" spans="7:33" s="35" customFormat="1" ht="13.5" customHeight="1" x14ac:dyDescent="0.15">
      <c r="G67" s="85" t="s">
        <v>91</v>
      </c>
      <c r="H67" s="85"/>
      <c r="I67" s="85"/>
      <c r="J67" s="86">
        <v>13347806.519054597</v>
      </c>
      <c r="K67" s="54">
        <v>11433588</v>
      </c>
      <c r="L67" s="87">
        <v>0.85658928181780547</v>
      </c>
      <c r="M67" s="30"/>
      <c r="N67" s="30"/>
      <c r="O67" s="30"/>
      <c r="P67" s="86">
        <v>8262943.7623854289</v>
      </c>
      <c r="Q67" s="54">
        <v>6827936</v>
      </c>
      <c r="R67" s="87">
        <v>0.8263321397734944</v>
      </c>
      <c r="S67" s="30"/>
      <c r="T67" s="30"/>
      <c r="U67" s="30"/>
      <c r="V67" s="86">
        <v>34223502.441304944</v>
      </c>
      <c r="W67" s="54">
        <v>34768837</v>
      </c>
      <c r="X67" s="87">
        <v>1.0159345046472181</v>
      </c>
      <c r="Y67" s="30"/>
      <c r="Z67" s="30"/>
      <c r="AA67" s="30"/>
      <c r="AB67" s="54">
        <v>6494819.4000000004</v>
      </c>
      <c r="AC67" s="54">
        <v>9186663</v>
      </c>
      <c r="AD67" s="88">
        <v>1.4144601157039101</v>
      </c>
      <c r="AE67" s="30"/>
      <c r="AF67" s="30"/>
      <c r="AG67" s="30"/>
    </row>
    <row r="68" spans="7:33" s="35" customFormat="1" ht="13.5" customHeight="1" x14ac:dyDescent="0.15">
      <c r="G68" s="85" t="s">
        <v>92</v>
      </c>
      <c r="H68" s="85"/>
      <c r="I68" s="85"/>
      <c r="J68" s="86">
        <v>12537892.740036225</v>
      </c>
      <c r="K68" s="54">
        <v>10006098</v>
      </c>
      <c r="L68" s="87">
        <v>0.79806855964306889</v>
      </c>
      <c r="M68" s="30"/>
      <c r="N68" s="30"/>
      <c r="O68" s="30"/>
      <c r="P68" s="86">
        <v>8254766.3583423896</v>
      </c>
      <c r="Q68" s="54">
        <v>6751992</v>
      </c>
      <c r="R68" s="87">
        <v>0.81795070955295257</v>
      </c>
      <c r="S68" s="30"/>
      <c r="T68" s="30"/>
      <c r="U68" s="30"/>
      <c r="V68" s="86">
        <v>27745363.662201345</v>
      </c>
      <c r="W68" s="54">
        <v>20749684</v>
      </c>
      <c r="X68" s="87">
        <v>0.74786130946512519</v>
      </c>
      <c r="Y68" s="30"/>
      <c r="Z68" s="30"/>
      <c r="AA68" s="30"/>
      <c r="AB68" s="54">
        <v>5042731.7600000007</v>
      </c>
      <c r="AC68" s="54">
        <v>5074953</v>
      </c>
      <c r="AD68" s="88">
        <v>1.0063896398883607</v>
      </c>
      <c r="AE68" s="30"/>
      <c r="AF68" s="30"/>
      <c r="AG68" s="30"/>
    </row>
    <row r="69" spans="7:33" s="35" customFormat="1" ht="13.5" customHeight="1" x14ac:dyDescent="0.15">
      <c r="G69" s="85" t="s">
        <v>93</v>
      </c>
      <c r="H69" s="85"/>
      <c r="I69" s="85"/>
      <c r="J69" s="86">
        <v>11849476.972581336</v>
      </c>
      <c r="K69" s="54">
        <v>10122918</v>
      </c>
      <c r="L69" s="87">
        <v>0.8542923897336191</v>
      </c>
      <c r="M69" s="30"/>
      <c r="N69" s="30"/>
      <c r="O69" s="30"/>
      <c r="P69" s="86">
        <v>7650614.7181298779</v>
      </c>
      <c r="Q69" s="54">
        <v>6528815</v>
      </c>
      <c r="R69" s="87">
        <v>0.85337129636504672</v>
      </c>
      <c r="S69" s="30"/>
      <c r="T69" s="30"/>
      <c r="U69" s="30"/>
      <c r="V69" s="86">
        <v>27819141.088431224</v>
      </c>
      <c r="W69" s="54">
        <v>22872550</v>
      </c>
      <c r="X69" s="87">
        <v>0.82218749771220301</v>
      </c>
      <c r="Y69" s="30"/>
      <c r="Z69" s="30"/>
      <c r="AA69" s="30"/>
      <c r="AB69" s="54">
        <v>6558912.8000000007</v>
      </c>
      <c r="AC69" s="54">
        <v>5163167</v>
      </c>
      <c r="AD69" s="88">
        <v>0.78719860401254294</v>
      </c>
      <c r="AE69" s="30"/>
      <c r="AF69" s="30"/>
      <c r="AG69" s="30"/>
    </row>
    <row r="70" spans="7:33" s="35" customFormat="1" ht="13.5" customHeight="1" x14ac:dyDescent="0.15">
      <c r="G70" s="85" t="s">
        <v>206</v>
      </c>
      <c r="H70" s="85"/>
      <c r="I70" s="85"/>
      <c r="J70" s="86">
        <v>53002600.000000007</v>
      </c>
      <c r="K70" s="54">
        <v>48358363</v>
      </c>
      <c r="L70" s="89">
        <v>0.91237718527015643</v>
      </c>
      <c r="M70" s="30"/>
      <c r="N70" s="30"/>
      <c r="O70" s="30"/>
      <c r="P70" s="86">
        <v>34170000</v>
      </c>
      <c r="Q70" s="54">
        <v>31385553</v>
      </c>
      <c r="R70" s="89">
        <v>0.91851194029850747</v>
      </c>
      <c r="S70" s="30"/>
      <c r="T70" s="30"/>
      <c r="U70" s="30"/>
      <c r="V70" s="86">
        <v>125426000.00000001</v>
      </c>
      <c r="W70" s="54">
        <v>111883087</v>
      </c>
      <c r="X70" s="89">
        <v>0.89202467590451728</v>
      </c>
      <c r="Y70" s="30"/>
      <c r="Z70" s="30"/>
      <c r="AA70" s="30"/>
      <c r="AB70" s="54">
        <v>24593182.260000002</v>
      </c>
      <c r="AC70" s="54">
        <v>29390477</v>
      </c>
      <c r="AD70" s="89">
        <v>1.1950660426651105</v>
      </c>
      <c r="AE70" s="30"/>
      <c r="AF70" s="30"/>
      <c r="AG70" s="30"/>
    </row>
  </sheetData>
  <mergeCells count="18">
    <mergeCell ref="E2:BN2"/>
    <mergeCell ref="E4:E5"/>
    <mergeCell ref="F4:F5"/>
    <mergeCell ref="G4:G5"/>
    <mergeCell ref="J4:O4"/>
    <mergeCell ref="P4:U4"/>
    <mergeCell ref="V4:AA4"/>
    <mergeCell ref="AB4:AG4"/>
    <mergeCell ref="AH4:AK4"/>
    <mergeCell ref="AL4:AO4"/>
    <mergeCell ref="BK4:BN4"/>
    <mergeCell ref="BF4:BI4"/>
    <mergeCell ref="BJ4:BJ5"/>
    <mergeCell ref="G64:AD64"/>
    <mergeCell ref="AP4:AS4"/>
    <mergeCell ref="AT4:AW4"/>
    <mergeCell ref="AX4:BA4"/>
    <mergeCell ref="BB4:BE4"/>
  </mergeCells>
  <conditionalFormatting sqref="E6:T39">
    <cfRule type="expression" dxfId="7" priority="26" stopIfTrue="1">
      <formula>IF($A6=1,1,0)</formula>
    </cfRule>
  </conditionalFormatting>
  <conditionalFormatting sqref="L53:L58 N53:N58">
    <cfRule type="expression" dxfId="6" priority="27" stopIfTrue="1">
      <formula>IF($A53=1,1,0)</formula>
    </cfRule>
  </conditionalFormatting>
  <conditionalFormatting sqref="M53:M58">
    <cfRule type="expression" dxfId="5" priority="24" stopIfTrue="1">
      <formula>IF($A53=1,1,0)</formula>
    </cfRule>
  </conditionalFormatting>
  <conditionalFormatting sqref="O53:O58">
    <cfRule type="expression" dxfId="4" priority="25" stopIfTrue="1">
      <formula>IF($A53=1,1,0)</formula>
    </cfRule>
  </conditionalFormatting>
  <conditionalFormatting sqref="U6:U39">
    <cfRule type="expression" dxfId="3" priority="29" stopIfTrue="1">
      <formula>IF($A6=1,1,0)</formula>
    </cfRule>
  </conditionalFormatting>
  <conditionalFormatting sqref="V6:BN39">
    <cfRule type="expression" dxfId="2" priority="3" stopIfTrue="1">
      <formula>IF($A6=1,1,0)</formula>
    </cfRule>
  </conditionalFormatting>
  <conditionalFormatting sqref="AE53:AE56">
    <cfRule type="expression" dxfId="1" priority="1" stopIfTrue="1">
      <formula>IF($A53=1,1,0)</formula>
    </cfRule>
  </conditionalFormatting>
  <conditionalFormatting sqref="BN40:BN49 G53:K53 P53:AD53 AF53:BN53 BN54:BN55 I54:I56 Q54:T56 W54:Z56 AC54:AD56 AF54:AF56 G54:H57 AG54:BM57 J54:K58 P54:P58 U54:V58 AA54:AB58 Q58:T58 W58:Z58 AC58:BN58">
    <cfRule type="expression" dxfId="0" priority="28" stopIfTrue="1">
      <formula>IF($A40=1,1,0)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Button 1">
              <controlPr defaultSize="0" print="0" autoFill="0" autoPict="0" macro="[2]!triPP">
                <anchor moveWithCells="1" sizeWithCells="1">
                  <from>
                    <xdr:col>9</xdr:col>
                    <xdr:colOff>19050</xdr:colOff>
                    <xdr:row>4</xdr:row>
                    <xdr:rowOff>28575</xdr:rowOff>
                  </from>
                  <to>
                    <xdr:col>9</xdr:col>
                    <xdr:colOff>600075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Button 2">
              <controlPr defaultSize="0" print="0" autoFill="0" autoPict="0" macro="[2]!triPU">
                <anchor moveWithCells="1" sizeWithCells="1">
                  <from>
                    <xdr:col>15</xdr:col>
                    <xdr:colOff>19050</xdr:colOff>
                    <xdr:row>4</xdr:row>
                    <xdr:rowOff>19050</xdr:rowOff>
                  </from>
                  <to>
                    <xdr:col>15</xdr:col>
                    <xdr:colOff>523875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2]!triFGS">
                <anchor moveWithCells="1" sizeWithCells="1">
                  <from>
                    <xdr:col>21</xdr:col>
                    <xdr:colOff>19050</xdr:colOff>
                    <xdr:row>4</xdr:row>
                    <xdr:rowOff>19050</xdr:rowOff>
                  </from>
                  <to>
                    <xdr:col>21</xdr:col>
                    <xdr:colOff>561975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Button 4">
              <controlPr defaultSize="0" print="0" autoFill="0" autoPict="0" macro="[2]!tricts">
                <anchor moveWithCells="1" sizeWithCells="1">
                  <from>
                    <xdr:col>27</xdr:col>
                    <xdr:colOff>28575</xdr:colOff>
                    <xdr:row>4</xdr:row>
                    <xdr:rowOff>28575</xdr:rowOff>
                  </from>
                  <to>
                    <xdr:col>27</xdr:col>
                    <xdr:colOff>523875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Button 5">
              <controlPr defaultSize="0" print="0" autoFill="0" autoPict="0" macro="[2]!triPPE">
                <anchor moveWithCells="1" sizeWithCells="1">
                  <from>
                    <xdr:col>33</xdr:col>
                    <xdr:colOff>47625</xdr:colOff>
                    <xdr:row>4</xdr:row>
                    <xdr:rowOff>19050</xdr:rowOff>
                  </from>
                  <to>
                    <xdr:col>33</xdr:col>
                    <xdr:colOff>457200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Button 6">
              <controlPr defaultSize="0" print="0" autoFill="0" autoPict="0" macro="[2]!triPPP">
                <anchor moveWithCells="1" sizeWithCells="1">
                  <from>
                    <xdr:col>37</xdr:col>
                    <xdr:colOff>47625</xdr:colOff>
                    <xdr:row>4</xdr:row>
                    <xdr:rowOff>19050</xdr:rowOff>
                  </from>
                  <to>
                    <xdr:col>37</xdr:col>
                    <xdr:colOff>457200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Button 7">
              <controlPr defaultSize="0" print="0" autoFill="0" autoPict="0" macro="[2]!trisanté">
                <anchor moveWithCells="1" sizeWithCells="1">
                  <from>
                    <xdr:col>41</xdr:col>
                    <xdr:colOff>47625</xdr:colOff>
                    <xdr:row>4</xdr:row>
                    <xdr:rowOff>19050</xdr:rowOff>
                  </from>
                  <to>
                    <xdr:col>41</xdr:col>
                    <xdr:colOff>457200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Button 8">
              <controlPr defaultSize="0" print="0" autoFill="0" autoPict="0" macro="[2]!triGAV">
                <anchor moveWithCells="1" sizeWithCells="1">
                  <from>
                    <xdr:col>45</xdr:col>
                    <xdr:colOff>47625</xdr:colOff>
                    <xdr:row>4</xdr:row>
                    <xdr:rowOff>28575</xdr:rowOff>
                  </from>
                  <to>
                    <xdr:col>45</xdr:col>
                    <xdr:colOff>457200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Button 9">
              <controlPr defaultSize="0" print="0" autoFill="0" autoPict="0" macro="[2]!triIRD">
                <anchor moveWithCells="1" sizeWithCells="1">
                  <from>
                    <xdr:col>49</xdr:col>
                    <xdr:colOff>47625</xdr:colOff>
                    <xdr:row>4</xdr:row>
                    <xdr:rowOff>28575</xdr:rowOff>
                  </from>
                  <to>
                    <xdr:col>49</xdr:col>
                    <xdr:colOff>457200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Button 10">
              <controlPr defaultSize="0" print="0" autoFill="0" autoPict="0" macro="[2]!triNC">
                <anchor moveWithCells="1" sizeWithCells="1">
                  <from>
                    <xdr:col>57</xdr:col>
                    <xdr:colOff>47625</xdr:colOff>
                    <xdr:row>4</xdr:row>
                    <xdr:rowOff>38100</xdr:rowOff>
                  </from>
                  <to>
                    <xdr:col>57</xdr:col>
                    <xdr:colOff>457200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Button 11">
              <controlPr defaultSize="0" print="0" autoFill="0" autoPict="0" macro="[2]!triPU2">
                <anchor moveWithCells="1" sizeWithCells="1">
                  <from>
                    <xdr:col>53</xdr:col>
                    <xdr:colOff>47625</xdr:colOff>
                    <xdr:row>4</xdr:row>
                    <xdr:rowOff>28575</xdr:rowOff>
                  </from>
                  <to>
                    <xdr:col>53</xdr:col>
                    <xdr:colOff>457200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Button 12">
              <controlPr defaultSize="0" print="0" autoFill="0" autoPict="0" macro="[2]!triécartPP">
                <anchor moveWithCells="1" sizeWithCells="1">
                  <from>
                    <xdr:col>16</xdr:col>
                    <xdr:colOff>0</xdr:colOff>
                    <xdr:row>4</xdr:row>
                    <xdr:rowOff>47625</xdr:rowOff>
                  </from>
                  <to>
                    <xdr:col>16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Button 13">
              <controlPr defaultSize="0" print="0" autoFill="0" autoPict="0" macro="[2]!triécartPU">
                <anchor moveWithCells="1" sizeWithCells="1">
                  <from>
                    <xdr:col>22</xdr:col>
                    <xdr:colOff>0</xdr:colOff>
                    <xdr:row>4</xdr:row>
                    <xdr:rowOff>47625</xdr:rowOff>
                  </from>
                  <to>
                    <xdr:col>22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Button 14">
              <controlPr defaultSize="0" print="0" autoFill="0" autoPict="0" macro="[2]!triécartPUF">
                <anchor moveWithCells="1" sizeWithCells="1">
                  <from>
                    <xdr:col>28</xdr:col>
                    <xdr:colOff>0</xdr:colOff>
                    <xdr:row>4</xdr:row>
                    <xdr:rowOff>47625</xdr:rowOff>
                  </from>
                  <to>
                    <xdr:col>28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Button 15">
              <controlPr defaultSize="0" print="0" autoFill="0" autoPict="0" macro="[2]!triécartCTS">
                <anchor moveWithCells="1" sizeWithCells="1">
                  <from>
                    <xdr:col>34</xdr:col>
                    <xdr:colOff>0</xdr:colOff>
                    <xdr:row>4</xdr:row>
                    <xdr:rowOff>47625</xdr:rowOff>
                  </from>
                  <to>
                    <xdr:col>34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Button 16">
              <controlPr defaultSize="0" print="0" autoFill="0" autoPict="0" macro="[2]!triécartPPE">
                <anchor moveWithCells="1" sizeWithCells="1">
                  <from>
                    <xdr:col>38</xdr:col>
                    <xdr:colOff>0</xdr:colOff>
                    <xdr:row>4</xdr:row>
                    <xdr:rowOff>47625</xdr:rowOff>
                  </from>
                  <to>
                    <xdr:col>38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Button 17">
              <controlPr defaultSize="0" print="0" autoFill="0" autoPict="0" macro="[2]!triécartPPP">
                <anchor moveWithCells="1" sizeWithCells="1">
                  <from>
                    <xdr:col>42</xdr:col>
                    <xdr:colOff>0</xdr:colOff>
                    <xdr:row>4</xdr:row>
                    <xdr:rowOff>47625</xdr:rowOff>
                  </from>
                  <to>
                    <xdr:col>42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Button 18">
              <controlPr defaultSize="0" print="0" autoFill="0" autoPict="0" macro="[2]!triécartSANTE">
                <anchor moveWithCells="1" sizeWithCells="1">
                  <from>
                    <xdr:col>46</xdr:col>
                    <xdr:colOff>0</xdr:colOff>
                    <xdr:row>4</xdr:row>
                    <xdr:rowOff>47625</xdr:rowOff>
                  </from>
                  <to>
                    <xdr:col>46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Button 19">
              <controlPr defaultSize="0" print="0" autoFill="0" autoPict="0" macro="[2]!triécartGAV">
                <anchor moveWithCells="1" sizeWithCells="1">
                  <from>
                    <xdr:col>50</xdr:col>
                    <xdr:colOff>0</xdr:colOff>
                    <xdr:row>4</xdr:row>
                    <xdr:rowOff>47625</xdr:rowOff>
                  </from>
                  <to>
                    <xdr:col>50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2" name="Button 20">
              <controlPr defaultSize="0" print="0" autoFill="0" autoPict="0" macro="[2]!triécartIRD">
                <anchor moveWithCells="1" sizeWithCells="1">
                  <from>
                    <xdr:col>54</xdr:col>
                    <xdr:colOff>0</xdr:colOff>
                    <xdr:row>4</xdr:row>
                    <xdr:rowOff>47625</xdr:rowOff>
                  </from>
                  <to>
                    <xdr:col>54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3" name="Button 21">
              <controlPr defaultSize="0" print="0" autoFill="0" autoPict="0" macro="[2]!triécartPU2">
                <anchor moveWithCells="1" sizeWithCells="1">
                  <from>
                    <xdr:col>57</xdr:col>
                    <xdr:colOff>0</xdr:colOff>
                    <xdr:row>4</xdr:row>
                    <xdr:rowOff>47625</xdr:rowOff>
                  </from>
                  <to>
                    <xdr:col>57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4" name="Button 22">
              <controlPr defaultSize="0" print="0" autoFill="0" autoPict="0" macro="[2]!triécartNC">
                <anchor moveWithCells="1" sizeWithCells="1">
                  <from>
                    <xdr:col>65</xdr:col>
                    <xdr:colOff>0</xdr:colOff>
                    <xdr:row>4</xdr:row>
                    <xdr:rowOff>38100</xdr:rowOff>
                  </from>
                  <to>
                    <xdr:col>65</xdr:col>
                    <xdr:colOff>0</xdr:colOff>
                    <xdr:row>4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DDEC4-851E-4D7A-9EF9-49CE381DBCD2}">
  <dimension ref="A1:B34"/>
  <sheetViews>
    <sheetView workbookViewId="0">
      <selection sqref="A1:B34"/>
    </sheetView>
  </sheetViews>
  <sheetFormatPr baseColWidth="10" defaultRowHeight="15" x14ac:dyDescent="0.25"/>
  <sheetData>
    <row r="1" spans="1:2" x14ac:dyDescent="0.25">
      <c r="A1" s="6" t="s">
        <v>20</v>
      </c>
      <c r="B1" s="6">
        <v>71129</v>
      </c>
    </row>
    <row r="2" spans="1:2" x14ac:dyDescent="0.25">
      <c r="A2" s="6" t="s">
        <v>21</v>
      </c>
      <c r="B2" s="6">
        <v>70066</v>
      </c>
    </row>
    <row r="3" spans="1:2" x14ac:dyDescent="0.25">
      <c r="A3" s="6" t="s">
        <v>22</v>
      </c>
      <c r="B3" s="6">
        <v>71139</v>
      </c>
    </row>
    <row r="4" spans="1:2" x14ac:dyDescent="0.25">
      <c r="A4" s="6" t="s">
        <v>25</v>
      </c>
      <c r="B4" s="6">
        <v>71239</v>
      </c>
    </row>
    <row r="5" spans="1:2" x14ac:dyDescent="0.25">
      <c r="A5" s="6" t="s">
        <v>17</v>
      </c>
      <c r="B5" s="6">
        <v>71276</v>
      </c>
    </row>
    <row r="6" spans="1:2" x14ac:dyDescent="0.25">
      <c r="A6" s="6" t="s">
        <v>39</v>
      </c>
      <c r="B6" s="6">
        <v>71252</v>
      </c>
    </row>
    <row r="7" spans="1:2" x14ac:dyDescent="0.25">
      <c r="A7" s="6" t="s">
        <v>29</v>
      </c>
      <c r="B7" s="6">
        <v>71607</v>
      </c>
    </row>
    <row r="8" spans="1:2" x14ac:dyDescent="0.25">
      <c r="A8" s="6" t="s">
        <v>26</v>
      </c>
      <c r="B8" s="6">
        <v>71506</v>
      </c>
    </row>
    <row r="9" spans="1:2" x14ac:dyDescent="0.25">
      <c r="A9" s="6" t="s">
        <v>19</v>
      </c>
      <c r="B9" s="6">
        <v>71591</v>
      </c>
    </row>
    <row r="10" spans="1:2" x14ac:dyDescent="0.25">
      <c r="A10" s="6" t="s">
        <v>40</v>
      </c>
      <c r="B10" s="6">
        <v>71606</v>
      </c>
    </row>
    <row r="11" spans="1:2" x14ac:dyDescent="0.25">
      <c r="A11" s="6" t="s">
        <v>37</v>
      </c>
      <c r="B11" s="6">
        <v>71505</v>
      </c>
    </row>
    <row r="12" spans="1:2" x14ac:dyDescent="0.25">
      <c r="A12" s="6" t="s">
        <v>10</v>
      </c>
      <c r="B12" s="6">
        <v>71174</v>
      </c>
    </row>
    <row r="13" spans="1:2" x14ac:dyDescent="0.25">
      <c r="A13" s="6" t="s">
        <v>8</v>
      </c>
      <c r="B13" s="6">
        <v>71592</v>
      </c>
    </row>
    <row r="14" spans="1:2" x14ac:dyDescent="0.25">
      <c r="A14" s="6" t="s">
        <v>36</v>
      </c>
      <c r="B14" s="6">
        <v>71601</v>
      </c>
    </row>
    <row r="15" spans="1:2" x14ac:dyDescent="0.25">
      <c r="A15" s="6" t="s">
        <v>9</v>
      </c>
      <c r="B15" s="6">
        <v>70930</v>
      </c>
    </row>
    <row r="16" spans="1:2" x14ac:dyDescent="0.25">
      <c r="A16" s="6" t="s">
        <v>24</v>
      </c>
      <c r="B16" s="6">
        <v>71602</v>
      </c>
    </row>
    <row r="17" spans="1:2" x14ac:dyDescent="0.25">
      <c r="A17" s="6" t="s">
        <v>33</v>
      </c>
      <c r="B17" s="6">
        <v>71594</v>
      </c>
    </row>
    <row r="18" spans="1:2" x14ac:dyDescent="0.25">
      <c r="A18" s="6" t="s">
        <v>34</v>
      </c>
      <c r="B18" s="6">
        <v>71248</v>
      </c>
    </row>
    <row r="19" spans="1:2" x14ac:dyDescent="0.25">
      <c r="A19" s="6" t="s">
        <v>30</v>
      </c>
      <c r="B19" s="6">
        <v>71050</v>
      </c>
    </row>
    <row r="20" spans="1:2" x14ac:dyDescent="0.25">
      <c r="A20" s="6" t="s">
        <v>13</v>
      </c>
      <c r="B20" s="6">
        <v>71159</v>
      </c>
    </row>
    <row r="21" spans="1:2" x14ac:dyDescent="0.25">
      <c r="A21" s="6" t="s">
        <v>27</v>
      </c>
      <c r="B21" s="6">
        <v>71045</v>
      </c>
    </row>
    <row r="22" spans="1:2" x14ac:dyDescent="0.25">
      <c r="A22" s="6" t="s">
        <v>28</v>
      </c>
      <c r="B22" s="6">
        <v>71024</v>
      </c>
    </row>
    <row r="23" spans="1:2" x14ac:dyDescent="0.25">
      <c r="A23" s="6" t="s">
        <v>31</v>
      </c>
      <c r="B23" s="6">
        <v>71031</v>
      </c>
    </row>
    <row r="24" spans="1:2" x14ac:dyDescent="0.25">
      <c r="A24" s="6" t="s">
        <v>14</v>
      </c>
      <c r="B24" s="6">
        <v>700023</v>
      </c>
    </row>
    <row r="25" spans="1:2" x14ac:dyDescent="0.25">
      <c r="A25" s="6" t="s">
        <v>11</v>
      </c>
      <c r="B25" s="6">
        <v>71188</v>
      </c>
    </row>
    <row r="26" spans="1:2" x14ac:dyDescent="0.25">
      <c r="A26" s="6" t="s">
        <v>23</v>
      </c>
      <c r="B26" s="6">
        <v>71595</v>
      </c>
    </row>
    <row r="27" spans="1:2" x14ac:dyDescent="0.25">
      <c r="A27" s="6" t="s">
        <v>15</v>
      </c>
      <c r="B27" s="6">
        <v>71507</v>
      </c>
    </row>
    <row r="28" spans="1:2" x14ac:dyDescent="0.25">
      <c r="A28" s="6" t="s">
        <v>35</v>
      </c>
      <c r="B28" s="6">
        <v>71063</v>
      </c>
    </row>
    <row r="29" spans="1:2" x14ac:dyDescent="0.25">
      <c r="A29" s="6" t="s">
        <v>18</v>
      </c>
      <c r="B29" s="6">
        <v>71662</v>
      </c>
    </row>
    <row r="30" spans="1:2" x14ac:dyDescent="0.25">
      <c r="A30" s="6" t="s">
        <v>38</v>
      </c>
      <c r="B30" s="6">
        <v>71054</v>
      </c>
    </row>
    <row r="31" spans="1:2" x14ac:dyDescent="0.25">
      <c r="A31" s="6" t="s">
        <v>7</v>
      </c>
      <c r="B31" s="6">
        <v>71255</v>
      </c>
    </row>
    <row r="32" spans="1:2" x14ac:dyDescent="0.25">
      <c r="A32" s="6" t="s">
        <v>12</v>
      </c>
      <c r="B32" s="6">
        <v>70067</v>
      </c>
    </row>
    <row r="33" spans="1:2" x14ac:dyDescent="0.25">
      <c r="A33" s="6" t="s">
        <v>16</v>
      </c>
      <c r="B33" s="6">
        <v>71270</v>
      </c>
    </row>
    <row r="34" spans="1:2" x14ac:dyDescent="0.25">
      <c r="A34" s="6" t="s">
        <v>32</v>
      </c>
      <c r="B34" s="6">
        <v>71510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0A4F6-8F41-4FB5-A0A1-F37CCE71D9F4}">
  <dimension ref="A1:C34"/>
  <sheetViews>
    <sheetView workbookViewId="0">
      <selection activeCell="C29" sqref="C29"/>
    </sheetView>
  </sheetViews>
  <sheetFormatPr baseColWidth="10" defaultRowHeight="15" x14ac:dyDescent="0.25"/>
  <cols>
    <col min="1" max="1" width="7" bestFit="1" customWidth="1"/>
    <col min="2" max="2" width="44.7109375" bestFit="1" customWidth="1"/>
    <col min="3" max="3" width="6.7109375" bestFit="1" customWidth="1"/>
  </cols>
  <sheetData>
    <row r="1" spans="1:3" x14ac:dyDescent="0.25">
      <c r="A1" s="24">
        <v>700023</v>
      </c>
      <c r="B1" s="25" t="s">
        <v>14</v>
      </c>
      <c r="C1" s="26">
        <v>47.3</v>
      </c>
    </row>
    <row r="2" spans="1:3" x14ac:dyDescent="0.25">
      <c r="A2" s="24">
        <v>71239</v>
      </c>
      <c r="B2" s="25" t="s">
        <v>25</v>
      </c>
      <c r="C2" s="26">
        <v>46</v>
      </c>
    </row>
    <row r="3" spans="1:3" x14ac:dyDescent="0.25">
      <c r="A3" s="24">
        <v>71510</v>
      </c>
      <c r="B3" s="25" t="s">
        <v>32</v>
      </c>
      <c r="C3" s="26">
        <v>42.3</v>
      </c>
    </row>
    <row r="4" spans="1:3" x14ac:dyDescent="0.25">
      <c r="A4" s="24">
        <v>71248</v>
      </c>
      <c r="B4" s="25" t="s">
        <v>34</v>
      </c>
      <c r="C4" s="26">
        <v>40.020000000000003</v>
      </c>
    </row>
    <row r="5" spans="1:3" x14ac:dyDescent="0.25">
      <c r="A5" s="24">
        <v>71594</v>
      </c>
      <c r="B5" s="25" t="s">
        <v>33</v>
      </c>
      <c r="C5" s="26">
        <v>34.700000000000003</v>
      </c>
    </row>
    <row r="6" spans="1:3" x14ac:dyDescent="0.25">
      <c r="A6" s="24">
        <v>71255</v>
      </c>
      <c r="B6" s="25" t="s">
        <v>7</v>
      </c>
      <c r="C6" s="26">
        <v>34.6</v>
      </c>
    </row>
    <row r="7" spans="1:3" x14ac:dyDescent="0.25">
      <c r="A7" s="24">
        <v>71606</v>
      </c>
      <c r="B7" s="25" t="s">
        <v>40</v>
      </c>
      <c r="C7" s="26">
        <v>33.799999999999997</v>
      </c>
    </row>
    <row r="8" spans="1:3" x14ac:dyDescent="0.25">
      <c r="A8" s="24">
        <v>71024</v>
      </c>
      <c r="B8" s="25" t="s">
        <v>28</v>
      </c>
      <c r="C8" s="26">
        <v>33.6</v>
      </c>
    </row>
    <row r="9" spans="1:3" x14ac:dyDescent="0.25">
      <c r="A9" s="24">
        <v>70067</v>
      </c>
      <c r="B9" s="25" t="s">
        <v>12</v>
      </c>
      <c r="C9" s="26">
        <v>32.9</v>
      </c>
    </row>
    <row r="10" spans="1:3" x14ac:dyDescent="0.25">
      <c r="A10" s="24">
        <v>71592</v>
      </c>
      <c r="B10" s="25" t="s">
        <v>8</v>
      </c>
      <c r="C10" s="26">
        <v>32.1</v>
      </c>
    </row>
    <row r="11" spans="1:3" x14ac:dyDescent="0.25">
      <c r="A11" s="24">
        <v>71174</v>
      </c>
      <c r="B11" s="25" t="s">
        <v>10</v>
      </c>
      <c r="C11" s="26">
        <v>30.8</v>
      </c>
    </row>
    <row r="12" spans="1:3" x14ac:dyDescent="0.25">
      <c r="A12" s="24">
        <v>71276</v>
      </c>
      <c r="B12" s="25" t="s">
        <v>17</v>
      </c>
      <c r="C12" s="26">
        <v>30.8</v>
      </c>
    </row>
    <row r="13" spans="1:3" x14ac:dyDescent="0.25">
      <c r="A13" s="24">
        <v>71507</v>
      </c>
      <c r="B13" s="25" t="s">
        <v>15</v>
      </c>
      <c r="C13" s="26">
        <v>29</v>
      </c>
    </row>
    <row r="14" spans="1:3" x14ac:dyDescent="0.25">
      <c r="A14" s="24">
        <v>71595</v>
      </c>
      <c r="B14" s="25" t="s">
        <v>23</v>
      </c>
      <c r="C14" s="26">
        <v>27.38</v>
      </c>
    </row>
    <row r="15" spans="1:3" x14ac:dyDescent="0.25">
      <c r="A15" s="24">
        <v>71050</v>
      </c>
      <c r="B15" s="25" t="s">
        <v>30</v>
      </c>
      <c r="C15" s="26">
        <v>26</v>
      </c>
    </row>
    <row r="16" spans="1:3" x14ac:dyDescent="0.25">
      <c r="A16" s="24">
        <v>71063</v>
      </c>
      <c r="B16" s="25" t="s">
        <v>35</v>
      </c>
      <c r="C16" s="26">
        <v>21.5</v>
      </c>
    </row>
    <row r="17" spans="1:3" x14ac:dyDescent="0.25">
      <c r="A17" s="24">
        <v>71031</v>
      </c>
      <c r="B17" s="25" t="s">
        <v>31</v>
      </c>
      <c r="C17" s="26">
        <v>20.6</v>
      </c>
    </row>
    <row r="18" spans="1:3" x14ac:dyDescent="0.25">
      <c r="A18" s="24">
        <v>71270</v>
      </c>
      <c r="B18" s="25" t="s">
        <v>16</v>
      </c>
      <c r="C18" s="26">
        <v>20.5</v>
      </c>
    </row>
    <row r="19" spans="1:3" x14ac:dyDescent="0.25">
      <c r="A19" s="24">
        <v>70066</v>
      </c>
      <c r="B19" s="25" t="s">
        <v>21</v>
      </c>
      <c r="C19" s="26">
        <v>19.8</v>
      </c>
    </row>
    <row r="20" spans="1:3" x14ac:dyDescent="0.25">
      <c r="A20" s="24">
        <v>71607</v>
      </c>
      <c r="B20" s="25" t="s">
        <v>29</v>
      </c>
      <c r="C20" s="26">
        <v>19.62</v>
      </c>
    </row>
    <row r="21" spans="1:3" x14ac:dyDescent="0.25">
      <c r="A21" s="24">
        <v>71159</v>
      </c>
      <c r="B21" s="25" t="s">
        <v>13</v>
      </c>
      <c r="C21" s="26">
        <v>15.4</v>
      </c>
    </row>
    <row r="22" spans="1:3" x14ac:dyDescent="0.25">
      <c r="A22" s="24">
        <v>71252</v>
      </c>
      <c r="B22" s="25" t="s">
        <v>39</v>
      </c>
      <c r="C22" s="26">
        <v>12</v>
      </c>
    </row>
    <row r="23" spans="1:3" x14ac:dyDescent="0.25">
      <c r="A23" s="24">
        <v>71662</v>
      </c>
      <c r="B23" s="25" t="s">
        <v>18</v>
      </c>
      <c r="C23" s="26">
        <v>11.57</v>
      </c>
    </row>
    <row r="24" spans="1:3" x14ac:dyDescent="0.25">
      <c r="A24" s="24">
        <v>71188</v>
      </c>
      <c r="B24" s="25" t="s">
        <v>11</v>
      </c>
      <c r="C24" s="26">
        <v>8.6</v>
      </c>
    </row>
    <row r="25" spans="1:3" x14ac:dyDescent="0.25">
      <c r="A25" s="24">
        <v>71602</v>
      </c>
      <c r="B25" s="25" t="s">
        <v>24</v>
      </c>
      <c r="C25" s="26">
        <v>6</v>
      </c>
    </row>
    <row r="26" spans="1:3" x14ac:dyDescent="0.25">
      <c r="A26" s="24">
        <v>71591</v>
      </c>
      <c r="B26" s="25" t="s">
        <v>19</v>
      </c>
      <c r="C26" s="26">
        <v>5.17</v>
      </c>
    </row>
    <row r="27" spans="1:3" x14ac:dyDescent="0.25">
      <c r="A27" s="24">
        <v>71045</v>
      </c>
      <c r="B27" s="25" t="s">
        <v>27</v>
      </c>
      <c r="C27" s="26">
        <v>4.5</v>
      </c>
    </row>
    <row r="28" spans="1:3" x14ac:dyDescent="0.25">
      <c r="A28" s="24">
        <v>71505</v>
      </c>
      <c r="B28" s="25" t="s">
        <v>37</v>
      </c>
      <c r="C28" s="26">
        <v>1.4</v>
      </c>
    </row>
    <row r="29" spans="1:3" x14ac:dyDescent="0.25">
      <c r="A29" s="24">
        <v>71139</v>
      </c>
      <c r="B29" s="25" t="s">
        <v>22</v>
      </c>
      <c r="C29" s="26">
        <v>0</v>
      </c>
    </row>
    <row r="30" spans="1:3" x14ac:dyDescent="0.25">
      <c r="A30" s="24">
        <v>71129</v>
      </c>
      <c r="B30" s="25" t="s">
        <v>20</v>
      </c>
      <c r="C30" s="26">
        <v>-1.1000000000000001</v>
      </c>
    </row>
    <row r="31" spans="1:3" x14ac:dyDescent="0.25">
      <c r="A31" s="24">
        <v>70930</v>
      </c>
      <c r="B31" s="25" t="s">
        <v>9</v>
      </c>
      <c r="C31" s="26">
        <v>-2.9</v>
      </c>
    </row>
    <row r="32" spans="1:3" x14ac:dyDescent="0.25">
      <c r="A32" s="24">
        <v>71054</v>
      </c>
      <c r="B32" s="25" t="s">
        <v>38</v>
      </c>
      <c r="C32" s="26">
        <v>-9.1999999999999993</v>
      </c>
    </row>
    <row r="33" spans="1:3" x14ac:dyDescent="0.25">
      <c r="A33" s="24">
        <v>71601</v>
      </c>
      <c r="B33" s="25" t="s">
        <v>36</v>
      </c>
      <c r="C33" s="26">
        <v>-10.25</v>
      </c>
    </row>
    <row r="34" spans="1:3" x14ac:dyDescent="0.25">
      <c r="A34" s="24">
        <v>71506</v>
      </c>
      <c r="B34" s="25" t="s">
        <v>26</v>
      </c>
      <c r="C34" s="26">
        <v>-15.1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E1F50-6956-4E3B-8FFB-517720F1A256}">
  <dimension ref="B1:J34"/>
  <sheetViews>
    <sheetView workbookViewId="0">
      <selection activeCell="N17" sqref="N17"/>
    </sheetView>
  </sheetViews>
  <sheetFormatPr baseColWidth="10" defaultRowHeight="15" x14ac:dyDescent="0.25"/>
  <cols>
    <col min="2" max="2" width="44.7109375" bestFit="1" customWidth="1"/>
    <col min="3" max="3" width="6.5703125" bestFit="1" customWidth="1"/>
  </cols>
  <sheetData>
    <row r="1" spans="2:10" x14ac:dyDescent="0.25">
      <c r="B1" t="s">
        <v>20</v>
      </c>
      <c r="C1" s="27">
        <v>100</v>
      </c>
      <c r="G1" t="s">
        <v>20</v>
      </c>
      <c r="H1" s="27">
        <v>77.777777777777771</v>
      </c>
      <c r="I1">
        <v>100</v>
      </c>
      <c r="J1" s="28">
        <v>177.77777777777777</v>
      </c>
    </row>
    <row r="2" spans="2:10" x14ac:dyDescent="0.25">
      <c r="B2" t="s">
        <v>22</v>
      </c>
      <c r="C2" s="27">
        <v>100</v>
      </c>
      <c r="G2" t="s">
        <v>22</v>
      </c>
      <c r="H2" s="27">
        <v>66.666666666666671</v>
      </c>
      <c r="I2">
        <v>100</v>
      </c>
      <c r="J2" s="28">
        <v>166.66666666666669</v>
      </c>
    </row>
    <row r="3" spans="2:10" x14ac:dyDescent="0.25">
      <c r="B3" t="s">
        <v>17</v>
      </c>
      <c r="C3" s="27">
        <v>75</v>
      </c>
      <c r="G3" t="s">
        <v>17</v>
      </c>
      <c r="H3" s="27">
        <v>88.888888888888886</v>
      </c>
      <c r="I3">
        <v>75</v>
      </c>
      <c r="J3" s="28">
        <v>163.88888888888889</v>
      </c>
    </row>
    <row r="4" spans="2:10" x14ac:dyDescent="0.25">
      <c r="B4" t="s">
        <v>26</v>
      </c>
      <c r="C4" s="27">
        <v>100</v>
      </c>
      <c r="G4" t="s">
        <v>26</v>
      </c>
      <c r="H4" s="27">
        <v>50</v>
      </c>
      <c r="I4">
        <v>100</v>
      </c>
      <c r="J4" s="28">
        <v>150</v>
      </c>
    </row>
    <row r="5" spans="2:10" x14ac:dyDescent="0.25">
      <c r="B5" t="s">
        <v>13</v>
      </c>
      <c r="C5" s="27">
        <v>100</v>
      </c>
      <c r="G5" t="s">
        <v>13</v>
      </c>
      <c r="H5" s="27">
        <v>88.888888888888886</v>
      </c>
      <c r="I5">
        <v>100</v>
      </c>
      <c r="J5" s="28">
        <v>188.88888888888889</v>
      </c>
    </row>
    <row r="6" spans="2:10" x14ac:dyDescent="0.25">
      <c r="B6" t="s">
        <v>11</v>
      </c>
      <c r="C6" s="27">
        <v>100</v>
      </c>
      <c r="G6" t="s">
        <v>11</v>
      </c>
      <c r="H6" s="27">
        <v>83.333333333333343</v>
      </c>
      <c r="I6">
        <v>100</v>
      </c>
      <c r="J6" s="28">
        <v>183.33333333333334</v>
      </c>
    </row>
    <row r="7" spans="2:10" x14ac:dyDescent="0.25">
      <c r="B7" t="s">
        <v>15</v>
      </c>
      <c r="C7" s="27">
        <v>100</v>
      </c>
      <c r="G7" t="s">
        <v>15</v>
      </c>
      <c r="H7" s="27">
        <v>70</v>
      </c>
      <c r="I7">
        <v>100</v>
      </c>
      <c r="J7" s="28">
        <v>170</v>
      </c>
    </row>
    <row r="8" spans="2:10" x14ac:dyDescent="0.25">
      <c r="B8" t="s">
        <v>16</v>
      </c>
      <c r="C8" s="27">
        <v>100</v>
      </c>
      <c r="G8" t="s">
        <v>16</v>
      </c>
      <c r="H8" s="27">
        <v>75</v>
      </c>
      <c r="I8">
        <v>100</v>
      </c>
      <c r="J8" s="28">
        <v>175</v>
      </c>
    </row>
    <row r="9" spans="2:10" x14ac:dyDescent="0.25">
      <c r="B9" t="s">
        <v>29</v>
      </c>
      <c r="C9" s="27">
        <v>100</v>
      </c>
      <c r="G9" t="s">
        <v>29</v>
      </c>
      <c r="H9" s="27">
        <v>100</v>
      </c>
      <c r="I9">
        <v>100</v>
      </c>
      <c r="J9" s="28">
        <v>200</v>
      </c>
    </row>
    <row r="10" spans="2:10" x14ac:dyDescent="0.25">
      <c r="B10" t="s">
        <v>19</v>
      </c>
      <c r="C10" s="27">
        <v>100</v>
      </c>
      <c r="G10" t="s">
        <v>19</v>
      </c>
      <c r="H10" s="27">
        <v>25</v>
      </c>
      <c r="I10">
        <v>100</v>
      </c>
      <c r="J10" s="28">
        <v>125</v>
      </c>
    </row>
    <row r="11" spans="2:10" x14ac:dyDescent="0.25">
      <c r="B11" t="s">
        <v>40</v>
      </c>
      <c r="C11" s="27">
        <v>100</v>
      </c>
      <c r="G11" t="s">
        <v>40</v>
      </c>
      <c r="H11" s="27">
        <v>100</v>
      </c>
      <c r="I11">
        <v>100</v>
      </c>
      <c r="J11" s="28">
        <v>200</v>
      </c>
    </row>
    <row r="12" spans="2:10" x14ac:dyDescent="0.25">
      <c r="B12" t="s">
        <v>8</v>
      </c>
      <c r="C12" s="27">
        <v>100</v>
      </c>
      <c r="G12" t="s">
        <v>8</v>
      </c>
      <c r="H12" s="27">
        <v>80</v>
      </c>
      <c r="I12">
        <v>100</v>
      </c>
      <c r="J12" s="28">
        <v>180</v>
      </c>
    </row>
    <row r="13" spans="2:10" x14ac:dyDescent="0.25">
      <c r="B13" t="s">
        <v>36</v>
      </c>
      <c r="C13" s="27">
        <v>100</v>
      </c>
      <c r="G13" t="s">
        <v>36</v>
      </c>
      <c r="H13" s="27">
        <v>69.230769230769226</v>
      </c>
      <c r="I13">
        <v>100</v>
      </c>
      <c r="J13" s="28">
        <v>169.23076923076923</v>
      </c>
    </row>
    <row r="14" spans="2:10" x14ac:dyDescent="0.25">
      <c r="B14" t="s">
        <v>24</v>
      </c>
      <c r="C14" s="27">
        <v>100</v>
      </c>
      <c r="G14" t="s">
        <v>24</v>
      </c>
      <c r="H14" s="27">
        <v>50</v>
      </c>
      <c r="I14">
        <v>100</v>
      </c>
      <c r="J14" s="28">
        <v>150</v>
      </c>
    </row>
    <row r="15" spans="2:10" x14ac:dyDescent="0.25">
      <c r="B15" t="s">
        <v>33</v>
      </c>
      <c r="C15" s="27">
        <v>100</v>
      </c>
      <c r="G15" t="s">
        <v>33</v>
      </c>
      <c r="H15" s="27">
        <v>66.666666666666671</v>
      </c>
      <c r="I15">
        <v>100</v>
      </c>
      <c r="J15" s="28">
        <v>166.66666666666669</v>
      </c>
    </row>
    <row r="16" spans="2:10" x14ac:dyDescent="0.25">
      <c r="B16" t="s">
        <v>30</v>
      </c>
      <c r="C16" s="27">
        <v>100</v>
      </c>
      <c r="G16" t="s">
        <v>30</v>
      </c>
      <c r="H16" s="27">
        <v>90</v>
      </c>
      <c r="I16">
        <v>100</v>
      </c>
      <c r="J16" s="28">
        <v>190</v>
      </c>
    </row>
    <row r="17" spans="2:10" x14ac:dyDescent="0.25">
      <c r="B17" t="s">
        <v>23</v>
      </c>
      <c r="C17" s="27">
        <v>100</v>
      </c>
      <c r="G17" t="s">
        <v>23</v>
      </c>
      <c r="H17" s="27">
        <v>71.428571428571431</v>
      </c>
      <c r="I17">
        <v>100</v>
      </c>
      <c r="J17" s="28">
        <v>171.42857142857144</v>
      </c>
    </row>
    <row r="18" spans="2:10" x14ac:dyDescent="0.25">
      <c r="B18" t="s">
        <v>21</v>
      </c>
      <c r="C18" s="27">
        <v>100</v>
      </c>
      <c r="G18" t="s">
        <v>21</v>
      </c>
      <c r="H18" s="27">
        <v>100</v>
      </c>
      <c r="I18">
        <v>100</v>
      </c>
      <c r="J18" s="28">
        <v>200</v>
      </c>
    </row>
    <row r="19" spans="2:10" x14ac:dyDescent="0.25">
      <c r="B19" t="s">
        <v>25</v>
      </c>
      <c r="C19" s="27">
        <v>100</v>
      </c>
      <c r="G19" t="s">
        <v>25</v>
      </c>
      <c r="H19" s="27">
        <v>100</v>
      </c>
      <c r="I19">
        <v>100</v>
      </c>
      <c r="J19" s="28">
        <v>200</v>
      </c>
    </row>
    <row r="20" spans="2:10" x14ac:dyDescent="0.25">
      <c r="B20" t="s">
        <v>39</v>
      </c>
      <c r="C20" s="27">
        <v>100</v>
      </c>
      <c r="G20" t="s">
        <v>39</v>
      </c>
      <c r="H20" s="27">
        <v>85.714285714285722</v>
      </c>
      <c r="I20">
        <v>100</v>
      </c>
      <c r="J20" s="28">
        <v>185.71428571428572</v>
      </c>
    </row>
    <row r="21" spans="2:10" x14ac:dyDescent="0.25">
      <c r="B21" t="s">
        <v>10</v>
      </c>
      <c r="C21" s="27">
        <v>75</v>
      </c>
      <c r="G21" t="s">
        <v>10</v>
      </c>
      <c r="H21" s="27">
        <v>64.285714285714278</v>
      </c>
      <c r="I21">
        <v>75</v>
      </c>
      <c r="J21" s="28">
        <v>139.28571428571428</v>
      </c>
    </row>
    <row r="22" spans="2:10" x14ac:dyDescent="0.25">
      <c r="B22" t="s">
        <v>9</v>
      </c>
      <c r="C22" s="27">
        <v>100</v>
      </c>
      <c r="G22" t="s">
        <v>9</v>
      </c>
      <c r="H22" s="27">
        <v>77.777777777777771</v>
      </c>
      <c r="I22">
        <v>100</v>
      </c>
      <c r="J22" s="28">
        <v>177.77777777777777</v>
      </c>
    </row>
    <row r="23" spans="2:10" x14ac:dyDescent="0.25">
      <c r="B23" t="s">
        <v>34</v>
      </c>
      <c r="C23" s="27">
        <v>100</v>
      </c>
      <c r="G23" t="s">
        <v>34</v>
      </c>
      <c r="H23" s="27">
        <v>66.666666666666671</v>
      </c>
      <c r="I23">
        <v>100</v>
      </c>
      <c r="J23" s="28">
        <v>166.66666666666669</v>
      </c>
    </row>
    <row r="24" spans="2:10" x14ac:dyDescent="0.25">
      <c r="B24" t="s">
        <v>14</v>
      </c>
      <c r="C24" s="27">
        <v>100</v>
      </c>
      <c r="G24" t="s">
        <v>14</v>
      </c>
      <c r="H24" s="27">
        <v>70</v>
      </c>
      <c r="I24">
        <v>100</v>
      </c>
      <c r="J24" s="28">
        <v>170</v>
      </c>
    </row>
    <row r="25" spans="2:10" x14ac:dyDescent="0.25">
      <c r="B25" t="s">
        <v>7</v>
      </c>
      <c r="C25" s="27">
        <v>50</v>
      </c>
      <c r="G25" t="s">
        <v>7</v>
      </c>
      <c r="H25" s="27">
        <v>77.777777777777771</v>
      </c>
      <c r="I25">
        <v>50</v>
      </c>
      <c r="J25" s="28">
        <v>127.77777777777777</v>
      </c>
    </row>
    <row r="26" spans="2:10" x14ac:dyDescent="0.25">
      <c r="B26" t="s">
        <v>12</v>
      </c>
      <c r="C26" s="27">
        <v>100</v>
      </c>
      <c r="G26" t="s">
        <v>12</v>
      </c>
      <c r="H26" s="27">
        <v>81.25</v>
      </c>
      <c r="I26">
        <v>100</v>
      </c>
      <c r="J26" s="28">
        <v>181.25</v>
      </c>
    </row>
    <row r="27" spans="2:10" x14ac:dyDescent="0.25">
      <c r="B27" t="s">
        <v>37</v>
      </c>
      <c r="C27" s="27">
        <v>100</v>
      </c>
      <c r="G27" t="s">
        <v>37</v>
      </c>
      <c r="H27" s="27">
        <v>87.5</v>
      </c>
      <c r="I27">
        <v>100</v>
      </c>
      <c r="J27" s="28">
        <v>187.5</v>
      </c>
    </row>
    <row r="28" spans="2:10" x14ac:dyDescent="0.25">
      <c r="B28" t="s">
        <v>27</v>
      </c>
      <c r="C28" s="27">
        <v>100</v>
      </c>
      <c r="G28" t="s">
        <v>27</v>
      </c>
      <c r="H28" s="27">
        <v>83.333333333333343</v>
      </c>
      <c r="I28">
        <v>100</v>
      </c>
      <c r="J28" s="28">
        <v>183.33333333333334</v>
      </c>
    </row>
    <row r="29" spans="2:10" x14ac:dyDescent="0.25">
      <c r="B29" t="s">
        <v>28</v>
      </c>
      <c r="C29" s="27">
        <v>100</v>
      </c>
      <c r="G29" t="s">
        <v>28</v>
      </c>
      <c r="H29" s="27">
        <v>87.5</v>
      </c>
      <c r="I29">
        <v>100</v>
      </c>
      <c r="J29" s="28">
        <v>187.5</v>
      </c>
    </row>
    <row r="30" spans="2:10" x14ac:dyDescent="0.25">
      <c r="B30" t="s">
        <v>31</v>
      </c>
      <c r="C30" s="27">
        <v>100</v>
      </c>
      <c r="G30" t="s">
        <v>31</v>
      </c>
      <c r="H30" s="27">
        <v>63.636363636363633</v>
      </c>
      <c r="I30">
        <v>100</v>
      </c>
      <c r="J30" s="28">
        <v>163.63636363636363</v>
      </c>
    </row>
    <row r="31" spans="2:10" x14ac:dyDescent="0.25">
      <c r="B31" t="s">
        <v>35</v>
      </c>
      <c r="C31" s="27">
        <v>100</v>
      </c>
      <c r="G31" t="s">
        <v>35</v>
      </c>
      <c r="H31" s="27">
        <v>81.818181818181813</v>
      </c>
      <c r="I31">
        <v>100</v>
      </c>
      <c r="J31" s="28">
        <v>181.81818181818181</v>
      </c>
    </row>
    <row r="32" spans="2:10" x14ac:dyDescent="0.25">
      <c r="B32" t="s">
        <v>18</v>
      </c>
      <c r="C32" s="27">
        <v>100</v>
      </c>
      <c r="G32" t="s">
        <v>18</v>
      </c>
      <c r="H32" s="27">
        <v>100</v>
      </c>
      <c r="I32">
        <v>100</v>
      </c>
      <c r="J32" s="28">
        <v>200</v>
      </c>
    </row>
    <row r="33" spans="2:10" x14ac:dyDescent="0.25">
      <c r="B33" t="s">
        <v>38</v>
      </c>
      <c r="C33" s="27">
        <v>0</v>
      </c>
      <c r="G33" t="s">
        <v>38</v>
      </c>
      <c r="H33" s="27">
        <v>66.666666666666671</v>
      </c>
      <c r="I33" s="27">
        <v>0</v>
      </c>
      <c r="J33" s="28">
        <v>66.666666666666671</v>
      </c>
    </row>
    <row r="34" spans="2:10" x14ac:dyDescent="0.25">
      <c r="B34" t="s">
        <v>32</v>
      </c>
      <c r="C34" s="27">
        <v>100</v>
      </c>
      <c r="G34" t="s">
        <v>32</v>
      </c>
      <c r="H34" s="27">
        <v>55.555555555555557</v>
      </c>
      <c r="I34">
        <v>100</v>
      </c>
      <c r="J34" s="28">
        <v>155.55555555555554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CEF9-3F60-4FBD-AF6C-115E8D93788E}">
  <dimension ref="A1:D34"/>
  <sheetViews>
    <sheetView workbookViewId="0">
      <selection sqref="A1:D1048576"/>
    </sheetView>
  </sheetViews>
  <sheetFormatPr baseColWidth="10" defaultRowHeight="15" x14ac:dyDescent="0.25"/>
  <cols>
    <col min="1" max="1" width="44.7109375" bestFit="1" customWidth="1"/>
    <col min="2" max="3" width="6" bestFit="1" customWidth="1"/>
    <col min="4" max="4" width="11.42578125" style="20"/>
  </cols>
  <sheetData>
    <row r="1" spans="1:4" x14ac:dyDescent="0.25">
      <c r="A1" t="s">
        <v>19</v>
      </c>
      <c r="B1">
        <v>11131</v>
      </c>
      <c r="C1">
        <v>6283</v>
      </c>
      <c r="D1" s="20">
        <v>0.56445961728505978</v>
      </c>
    </row>
    <row r="2" spans="1:4" x14ac:dyDescent="0.25">
      <c r="A2" t="s">
        <v>30</v>
      </c>
      <c r="B2">
        <v>17389</v>
      </c>
      <c r="C2">
        <v>9695</v>
      </c>
      <c r="D2" s="20">
        <v>0.55753637356949792</v>
      </c>
    </row>
    <row r="3" spans="1:4" x14ac:dyDescent="0.25">
      <c r="A3" t="s">
        <v>17</v>
      </c>
      <c r="B3">
        <v>13566</v>
      </c>
      <c r="C3">
        <v>7547</v>
      </c>
      <c r="D3" s="20">
        <v>0.55631726374760426</v>
      </c>
    </row>
    <row r="4" spans="1:4" x14ac:dyDescent="0.25">
      <c r="A4" t="s">
        <v>8</v>
      </c>
      <c r="B4">
        <v>21029</v>
      </c>
      <c r="C4">
        <v>11665</v>
      </c>
      <c r="D4" s="20">
        <v>0.55471016215702129</v>
      </c>
    </row>
    <row r="5" spans="1:4" x14ac:dyDescent="0.25">
      <c r="A5" t="s">
        <v>16</v>
      </c>
      <c r="B5">
        <v>13352</v>
      </c>
      <c r="C5">
        <v>7375</v>
      </c>
      <c r="D5" s="20">
        <v>0.55235170760934693</v>
      </c>
    </row>
    <row r="6" spans="1:4" x14ac:dyDescent="0.25">
      <c r="A6" t="s">
        <v>10</v>
      </c>
      <c r="B6">
        <v>16543</v>
      </c>
      <c r="C6">
        <v>9064</v>
      </c>
      <c r="D6" s="20">
        <v>0.5479054585020855</v>
      </c>
    </row>
    <row r="7" spans="1:4" x14ac:dyDescent="0.25">
      <c r="A7" t="s">
        <v>23</v>
      </c>
      <c r="B7">
        <v>15506</v>
      </c>
      <c r="C7">
        <v>8446</v>
      </c>
      <c r="D7" s="20">
        <v>0.54469237714433127</v>
      </c>
    </row>
    <row r="8" spans="1:4" x14ac:dyDescent="0.25">
      <c r="A8" t="s">
        <v>29</v>
      </c>
      <c r="B8">
        <v>16639</v>
      </c>
      <c r="C8">
        <v>9014</v>
      </c>
      <c r="D8" s="20">
        <v>0.54173928721677989</v>
      </c>
    </row>
    <row r="9" spans="1:4" x14ac:dyDescent="0.25">
      <c r="A9" t="s">
        <v>14</v>
      </c>
      <c r="B9">
        <v>18818</v>
      </c>
      <c r="C9">
        <v>10150</v>
      </c>
      <c r="D9" s="20">
        <v>0.53937719205016477</v>
      </c>
    </row>
    <row r="10" spans="1:4" x14ac:dyDescent="0.25">
      <c r="A10" t="s">
        <v>26</v>
      </c>
      <c r="B10">
        <v>8818</v>
      </c>
      <c r="C10">
        <v>4735</v>
      </c>
      <c r="D10" s="20">
        <v>0.53696983442957591</v>
      </c>
    </row>
    <row r="11" spans="1:4" x14ac:dyDescent="0.25">
      <c r="A11" t="s">
        <v>11</v>
      </c>
      <c r="B11">
        <v>12405</v>
      </c>
      <c r="C11">
        <v>6579</v>
      </c>
      <c r="D11" s="20">
        <v>0.53035066505441353</v>
      </c>
    </row>
    <row r="12" spans="1:4" x14ac:dyDescent="0.25">
      <c r="A12" t="s">
        <v>18</v>
      </c>
      <c r="B12">
        <v>13960</v>
      </c>
      <c r="C12">
        <v>7400</v>
      </c>
      <c r="D12" s="20">
        <v>0.53008595988538687</v>
      </c>
    </row>
    <row r="13" spans="1:4" x14ac:dyDescent="0.25">
      <c r="A13" t="s">
        <v>13</v>
      </c>
      <c r="B13">
        <v>14166</v>
      </c>
      <c r="C13">
        <v>7467</v>
      </c>
      <c r="D13" s="20">
        <v>0.52710715798390517</v>
      </c>
    </row>
    <row r="14" spans="1:4" x14ac:dyDescent="0.25">
      <c r="A14" t="s">
        <v>9</v>
      </c>
      <c r="B14">
        <v>19177</v>
      </c>
      <c r="C14">
        <v>10044</v>
      </c>
      <c r="D14" s="20">
        <v>0.52375241174323406</v>
      </c>
    </row>
    <row r="15" spans="1:4" x14ac:dyDescent="0.25">
      <c r="A15" t="s">
        <v>35</v>
      </c>
      <c r="B15">
        <v>12392</v>
      </c>
      <c r="C15">
        <v>6476</v>
      </c>
      <c r="D15" s="20">
        <v>0.52259522272433834</v>
      </c>
    </row>
    <row r="16" spans="1:4" x14ac:dyDescent="0.25">
      <c r="A16" t="s">
        <v>20</v>
      </c>
      <c r="B16">
        <v>12101</v>
      </c>
      <c r="C16">
        <v>6315</v>
      </c>
      <c r="D16" s="20">
        <v>0.52185769771093293</v>
      </c>
    </row>
    <row r="17" spans="1:4" x14ac:dyDescent="0.25">
      <c r="A17" t="s">
        <v>33</v>
      </c>
      <c r="B17">
        <v>18226</v>
      </c>
      <c r="C17">
        <v>9510</v>
      </c>
      <c r="D17" s="20">
        <v>0.52178206957094264</v>
      </c>
    </row>
    <row r="18" spans="1:4" x14ac:dyDescent="0.25">
      <c r="A18" t="s">
        <v>15</v>
      </c>
      <c r="B18">
        <v>15483</v>
      </c>
      <c r="C18">
        <v>8078</v>
      </c>
      <c r="D18" s="20">
        <v>0.52173351417683911</v>
      </c>
    </row>
    <row r="19" spans="1:4" x14ac:dyDescent="0.25">
      <c r="A19" t="s">
        <v>32</v>
      </c>
      <c r="B19">
        <v>8602</v>
      </c>
      <c r="C19">
        <v>4486</v>
      </c>
      <c r="D19" s="20">
        <v>0.52150662636596146</v>
      </c>
    </row>
    <row r="20" spans="1:4" x14ac:dyDescent="0.25">
      <c r="A20" t="s">
        <v>12</v>
      </c>
      <c r="B20">
        <v>17011</v>
      </c>
      <c r="C20">
        <v>8763</v>
      </c>
      <c r="D20" s="20">
        <v>0.51513726412321437</v>
      </c>
    </row>
    <row r="21" spans="1:4" x14ac:dyDescent="0.25">
      <c r="A21" t="s">
        <v>22</v>
      </c>
      <c r="B21">
        <v>9648</v>
      </c>
      <c r="C21">
        <v>4964</v>
      </c>
      <c r="D21" s="20">
        <v>0.51451077943615253</v>
      </c>
    </row>
    <row r="22" spans="1:4" x14ac:dyDescent="0.25">
      <c r="A22" t="s">
        <v>38</v>
      </c>
      <c r="B22">
        <v>11279</v>
      </c>
      <c r="C22">
        <v>5801</v>
      </c>
      <c r="D22" s="20">
        <v>0.51431864526997073</v>
      </c>
    </row>
    <row r="23" spans="1:4" x14ac:dyDescent="0.25">
      <c r="A23" t="s">
        <v>40</v>
      </c>
      <c r="B23">
        <v>9358</v>
      </c>
      <c r="C23">
        <v>4803</v>
      </c>
      <c r="D23" s="20">
        <v>0.51325069459286177</v>
      </c>
    </row>
    <row r="24" spans="1:4" x14ac:dyDescent="0.25">
      <c r="A24" t="s">
        <v>31</v>
      </c>
      <c r="B24">
        <v>18991</v>
      </c>
      <c r="C24">
        <v>9690</v>
      </c>
      <c r="D24" s="20">
        <v>0.51024169343373171</v>
      </c>
    </row>
    <row r="25" spans="1:4" x14ac:dyDescent="0.25">
      <c r="A25" t="s">
        <v>28</v>
      </c>
      <c r="B25">
        <v>18585</v>
      </c>
      <c r="C25">
        <v>9437</v>
      </c>
      <c r="D25" s="20">
        <v>0.50777508743610433</v>
      </c>
    </row>
    <row r="26" spans="1:4" x14ac:dyDescent="0.25">
      <c r="A26" t="s">
        <v>7</v>
      </c>
      <c r="B26">
        <v>21066</v>
      </c>
      <c r="C26">
        <v>10684</v>
      </c>
      <c r="D26" s="20">
        <v>0.50716794835279599</v>
      </c>
    </row>
    <row r="27" spans="1:4" x14ac:dyDescent="0.25">
      <c r="A27" t="s">
        <v>36</v>
      </c>
      <c r="B27">
        <v>5901</v>
      </c>
      <c r="C27">
        <v>2951</v>
      </c>
      <c r="D27" s="20">
        <v>0.50008473140145737</v>
      </c>
    </row>
    <row r="28" spans="1:4" x14ac:dyDescent="0.25">
      <c r="A28" t="s">
        <v>21</v>
      </c>
      <c r="B28">
        <v>9267</v>
      </c>
      <c r="C28">
        <v>4617</v>
      </c>
      <c r="D28" s="20">
        <v>0.49821948850760767</v>
      </c>
    </row>
    <row r="29" spans="1:4" x14ac:dyDescent="0.25">
      <c r="A29" t="s">
        <v>25</v>
      </c>
      <c r="B29">
        <v>17021</v>
      </c>
      <c r="C29">
        <v>8422</v>
      </c>
      <c r="D29" s="20">
        <v>0.49480054050878325</v>
      </c>
    </row>
    <row r="30" spans="1:4" x14ac:dyDescent="0.25">
      <c r="A30" t="s">
        <v>27</v>
      </c>
      <c r="B30">
        <v>16082</v>
      </c>
      <c r="C30">
        <v>7934</v>
      </c>
      <c r="D30" s="20">
        <v>0.49334659868175601</v>
      </c>
    </row>
    <row r="31" spans="1:4" x14ac:dyDescent="0.25">
      <c r="A31" t="s">
        <v>37</v>
      </c>
      <c r="B31">
        <v>14012</v>
      </c>
      <c r="C31">
        <v>6878</v>
      </c>
      <c r="D31" s="20">
        <v>0.49086497288038822</v>
      </c>
    </row>
    <row r="32" spans="1:4" x14ac:dyDescent="0.25">
      <c r="A32" t="s">
        <v>24</v>
      </c>
      <c r="B32">
        <v>8627</v>
      </c>
      <c r="C32">
        <v>4089</v>
      </c>
      <c r="D32" s="20">
        <v>0.47397704880027819</v>
      </c>
    </row>
    <row r="33" spans="1:4" x14ac:dyDescent="0.25">
      <c r="A33" t="s">
        <v>34</v>
      </c>
      <c r="B33">
        <v>11759</v>
      </c>
      <c r="C33">
        <v>5552</v>
      </c>
      <c r="D33" s="20">
        <v>0.47214899226124668</v>
      </c>
    </row>
    <row r="34" spans="1:4" x14ac:dyDescent="0.25">
      <c r="A34" t="s">
        <v>39</v>
      </c>
      <c r="B34">
        <v>10430</v>
      </c>
      <c r="C34">
        <v>4538</v>
      </c>
      <c r="D34" s="20">
        <v>0.43509108341323105</v>
      </c>
    </row>
  </sheetData>
  <sortState xmlns:xlrd2="http://schemas.microsoft.com/office/spreadsheetml/2017/richdata2" ref="A1:D34">
    <sortCondition descending="1" ref="D1:D3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Performance OD au 042025</vt:lpstr>
      <vt:lpstr>Feuil5</vt:lpstr>
      <vt:lpstr>Données</vt:lpstr>
      <vt:lpstr>Feuil3</vt:lpstr>
      <vt:lpstr>Feuil1</vt:lpstr>
      <vt:lpstr>Feuil4</vt:lpstr>
      <vt:lpstr>Multi equipement</vt:lpstr>
    </vt:vector>
  </TitlesOfParts>
  <Company>Generali Shared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MONIERE Cedric</dc:creator>
  <cp:lastModifiedBy>MONIERE Cedric</cp:lastModifiedBy>
  <dcterms:created xsi:type="dcterms:W3CDTF">2025-01-09T06:38:15Z</dcterms:created>
  <dcterms:modified xsi:type="dcterms:W3CDTF">2025-05-15T10:47:23Z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f4bb52-9e9d-4296-940a-59002820a53c_Enabled">
    <vt:lpwstr>true</vt:lpwstr>
  </property>
  <property fmtid="{D5CDD505-2E9C-101B-9397-08002B2CF9AE}" pid="3" name="MSIP_Label_5bf4bb52-9e9d-4296-940a-59002820a53c_SetDate">
    <vt:lpwstr>2025-01-09T06:41:05Z</vt:lpwstr>
  </property>
  <property fmtid="{D5CDD505-2E9C-101B-9397-08002B2CF9AE}" pid="4" name="MSIP_Label_5bf4bb52-9e9d-4296-940a-59002820a53c_Method">
    <vt:lpwstr>Standard</vt:lpwstr>
  </property>
  <property fmtid="{D5CDD505-2E9C-101B-9397-08002B2CF9AE}" pid="5" name="MSIP_Label_5bf4bb52-9e9d-4296-940a-59002820a53c_Name">
    <vt:lpwstr>5bf4bb52-9e9d-4296-940a-59002820a53c</vt:lpwstr>
  </property>
  <property fmtid="{D5CDD505-2E9C-101B-9397-08002B2CF9AE}" pid="6" name="MSIP_Label_5bf4bb52-9e9d-4296-940a-59002820a53c_SiteId">
    <vt:lpwstr>cbeb3ecc-6f45-4183-b5a8-088140deae5d</vt:lpwstr>
  </property>
  <property fmtid="{D5CDD505-2E9C-101B-9397-08002B2CF9AE}" pid="7" name="MSIP_Label_5bf4bb52-9e9d-4296-940a-59002820a53c_ActionId">
    <vt:lpwstr>e919aa37-11c6-42a4-8c88-3a187ab0c25a</vt:lpwstr>
  </property>
  <property fmtid="{D5CDD505-2E9C-101B-9397-08002B2CF9AE}" pid="8" name="MSIP_Label_5bf4bb52-9e9d-4296-940a-59002820a53c_ContentBits">
    <vt:lpwstr>0</vt:lpwstr>
  </property>
</Properties>
</file>